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24" activeTab="0"/>
  </bookViews>
  <sheets>
    <sheet name="TOP100_2015 " sheetId="1" r:id="rId1"/>
  </sheets>
  <definedNames>
    <definedName name="_xlnm._FilterDatabase" localSheetId="0" hidden="1">'TOP100_2015 '!$A$1:$K$101</definedName>
  </definedNames>
  <calcPr fullCalcOnLoad="1"/>
</workbook>
</file>

<file path=xl/sharedStrings.xml><?xml version="1.0" encoding="utf-8"?>
<sst xmlns="http://schemas.openxmlformats.org/spreadsheetml/2006/main" count="555" uniqueCount="223">
  <si>
    <t>序号</t>
  </si>
  <si>
    <t>型号</t>
  </si>
  <si>
    <t>安装地点</t>
  </si>
  <si>
    <t>应用领域</t>
  </si>
  <si>
    <t>效率</t>
  </si>
  <si>
    <t>国防科大</t>
  </si>
  <si>
    <t>国家超级计算天津中心</t>
  </si>
  <si>
    <t>超算中心</t>
  </si>
  <si>
    <t>Q</t>
  </si>
  <si>
    <t>国家并行计算机工程技术研究中心</t>
  </si>
  <si>
    <t>国家超级计算济南中心</t>
  </si>
  <si>
    <t>国家超级计算长沙中心</t>
  </si>
  <si>
    <t>曙光</t>
  </si>
  <si>
    <t>国家超级计算深圳中心</t>
  </si>
  <si>
    <t>C</t>
  </si>
  <si>
    <t>中科院过程所</t>
  </si>
  <si>
    <t>Mole-8.5 Cluster/320x2 Intel QCXeon E5520 2.26 Ghz + 320x6 Nvidia Tesla C2050/QDR Infiniband</t>
  </si>
  <si>
    <t>中国科学院过程工程研究所</t>
  </si>
  <si>
    <t>科学计算</t>
  </si>
  <si>
    <t>U</t>
  </si>
  <si>
    <t>xSeries x3650M3 Cluster, Xeon X5650 6C 2.66 GHz, Gigabit Ethernet</t>
  </si>
  <si>
    <t>互联网服务提供商</t>
  </si>
  <si>
    <t>T6-1</t>
  </si>
  <si>
    <t>T6-2</t>
  </si>
  <si>
    <t>iDataPlex DX360M3, Xeon E56496C 2.530GHz, Gigabit Ethernet</t>
  </si>
  <si>
    <t>电信公司</t>
  </si>
  <si>
    <t>电信</t>
  </si>
  <si>
    <t>T4</t>
  </si>
  <si>
    <t>xSeries x3650 Cluster, Xeon E56496C 2.530GHz, Gigabit Ethernet</t>
  </si>
  <si>
    <t>T4-1</t>
  </si>
  <si>
    <t>T4-2</t>
  </si>
  <si>
    <t>国家超级计算广州中心</t>
  </si>
  <si>
    <t>网络公司</t>
  </si>
  <si>
    <t>电力公司</t>
  </si>
  <si>
    <t>曙光</t>
  </si>
  <si>
    <t>曙光5000/9600*Intel Xeon 2407 4核 2.2GHz/Giga-E</t>
  </si>
  <si>
    <t>C</t>
  </si>
  <si>
    <t>CPU核数</t>
  </si>
  <si>
    <t>Linpack值(Gflops)</t>
  </si>
  <si>
    <t>Linpack来源</t>
  </si>
  <si>
    <t>峰值(Gflops)</t>
  </si>
  <si>
    <t>浪潮</t>
  </si>
  <si>
    <t>C</t>
  </si>
  <si>
    <t>xSeries x3650M4 Cluster, Xeon E5-2670 8C 2.600GHz, Gigabit Ethernet</t>
  </si>
  <si>
    <t>xSeries x3630 Cluster, Xeon E5-2670 8C 2.600GHz, Gigabit Ethernet</t>
  </si>
  <si>
    <t>xSeries x3550M3 Cluster, Xeon E5-2670 8C 2.600GHz, Gigabit Ethernet</t>
  </si>
  <si>
    <t>研制厂商/单位</t>
  </si>
  <si>
    <t>天河一号A/7168x2 Intel Hexa Core Xeon X5670 2.93GHz + 7168 Nvidia Tesla M2050@1.15GHz+2048 Hex Core FT-1000@1GHz/私有高速网络80Gbps </t>
  </si>
  <si>
    <t>神威蓝光/8575x16 Core 申威1600@975MHz/QDR Infiniband</t>
  </si>
  <si>
    <t>天河一号A-HN/2048x2 Intel Hexa Core Xeon X5670 2.93GHz + 2048 Nvidia Tesla M2050@1.15GHz/私有高速网络80Gbps</t>
  </si>
  <si>
    <t>曙光星云/Dawning TC3600 Blade/2560x (2 Intel Hexa Core X5650 + Nvidia Tesla C2050 GPU)/QDR Infiniband</t>
  </si>
  <si>
    <t>IBM</t>
  </si>
  <si>
    <t>国家气象局</t>
  </si>
  <si>
    <t>IBM PureFlex 460/560x4 IBM Power7 8C/QDR Infiniband</t>
  </si>
  <si>
    <t>T3</t>
  </si>
  <si>
    <t>T4</t>
  </si>
  <si>
    <t>T7-2</t>
  </si>
  <si>
    <t>互联网服务提供商</t>
  </si>
  <si>
    <t>工业</t>
  </si>
  <si>
    <t>电子公司</t>
  </si>
  <si>
    <t>曙光TC5000/7200*Intel Xeon 2420v2 6核 2.2GHz/Giga-E</t>
  </si>
  <si>
    <t>曙光TC5000/6600*Intel Xeon 2420v2 6核 2.2GHz/Giga-E</t>
  </si>
  <si>
    <t>电力</t>
  </si>
  <si>
    <t>政府</t>
  </si>
  <si>
    <t>东北大学</t>
  </si>
  <si>
    <t>网络公司</t>
  </si>
  <si>
    <t>浪潮Smartrack/Intel Xeon E5-2450v2*26746/Giga Ethernet</t>
  </si>
  <si>
    <t>互联网</t>
  </si>
  <si>
    <t>浪潮Smartrack/Intel Xeon E5-2450*7834/Giga Ethernet</t>
  </si>
  <si>
    <t>Smartrack/Intel Xeon E5-2450*12414/Giga Ethernet</t>
  </si>
  <si>
    <t>云计算</t>
  </si>
  <si>
    <r>
      <t>气象</t>
    </r>
    <r>
      <rPr>
        <sz val="12"/>
        <color indexed="8"/>
        <rFont val="宋体"/>
        <family val="0"/>
      </rPr>
      <t>/气候</t>
    </r>
  </si>
  <si>
    <t>互联网/大数据</t>
  </si>
  <si>
    <t>浪潮Smartrack/Intel Xeon E5-2650V2*14956/Giga Ethernet</t>
  </si>
  <si>
    <t>互联网</t>
  </si>
  <si>
    <t>安装年份</t>
  </si>
  <si>
    <t>国防科大</t>
  </si>
  <si>
    <t>TH-IVB-FEP Cluster, Intel Xeon E5-2692 12C 2.200GHz, TH Express-2, Intel Xeon Phi 31S1P</t>
  </si>
  <si>
    <t>超算中心</t>
  </si>
  <si>
    <t>Q</t>
  </si>
  <si>
    <t>天河二号A/1792x IntelXeon E5-2692 + 2688 Intel Phi 31S1P/TH Express-2</t>
  </si>
  <si>
    <t>山西吕梁云计算中心</t>
  </si>
  <si>
    <t>工程公司</t>
  </si>
  <si>
    <t>工业</t>
  </si>
  <si>
    <t>T4</t>
  </si>
  <si>
    <t>互联网公司（BAT)</t>
  </si>
  <si>
    <t>互联网公司（BAT)</t>
  </si>
  <si>
    <t>能源/石油</t>
  </si>
  <si>
    <t>2014</t>
  </si>
  <si>
    <t>2015</t>
  </si>
  <si>
    <t>2015</t>
  </si>
  <si>
    <t>HP Cluster Platform 3000 , Intel Xeon E5-2620V3 6C 2.400GHz, 32G Mem,10Gb Ethernet</t>
  </si>
  <si>
    <t>工业用户</t>
  </si>
  <si>
    <t>互联网/视频</t>
  </si>
  <si>
    <t>HP</t>
  </si>
  <si>
    <t>互联网公司</t>
  </si>
  <si>
    <t>互联网/大数据</t>
  </si>
  <si>
    <t>信息安全</t>
  </si>
  <si>
    <t>电子商务</t>
  </si>
  <si>
    <t>联想</t>
  </si>
  <si>
    <t>互联网/云计算</t>
  </si>
  <si>
    <t>移动互联网</t>
  </si>
  <si>
    <t>2015</t>
  </si>
  <si>
    <t>2014</t>
  </si>
  <si>
    <t>曙光Si-Cube/TC4600-LP液冷刀片/2076*Intel Xeon E5-2680v3/FDR Infiniband</t>
  </si>
  <si>
    <t>中科院大气物理研究所</t>
  </si>
  <si>
    <t>科研</t>
  </si>
  <si>
    <t>曙光TC6000/6600*Intel Xeon E5-2450v2/10GbE</t>
  </si>
  <si>
    <t>互联网</t>
  </si>
  <si>
    <t>曙光TC6000/9000*Intel Xeon E5-2620v2/10GbE</t>
  </si>
  <si>
    <t>曙光TC6000/7200*Intel Xeon 2630v2/10GbE</t>
  </si>
  <si>
    <t>政府部门</t>
  </si>
  <si>
    <t>曙光TC6000/5600*Intel Xeon E5-2450v2/10GbE</t>
  </si>
  <si>
    <t>曙光Si-Cube/TC4600-LP液冷刀片/600*Intel Xeon E5-2680v3 + 600*Intel Xeon Phi 31S1P/FDR Infiniband</t>
  </si>
  <si>
    <t>曙光TC6000/8400*Intel Xeon E5-2620v2/10GbE</t>
  </si>
  <si>
    <t>曙光TC6000/6600*Intel Xeon 2630v2/10GbE</t>
  </si>
  <si>
    <t>曙光HC2000/300*Intel Xeon E5-2640v3 + 600*NVIDIA Tesla K20/FDR Infiniband</t>
  </si>
  <si>
    <t>曙光TC6000/7840*Intel Xeon E5-2620v2/10GbE</t>
  </si>
  <si>
    <t>曙光TC6000/21000*AMD Opteron 6344/GbE</t>
  </si>
  <si>
    <t>曙光TC6000/6000*Intel Xeon 2630v2/10GbE</t>
  </si>
  <si>
    <t>曙光TC6000/25500*Intel Xeon E5-2620v2/GbE</t>
  </si>
  <si>
    <t>曙光TC6000/30000*Intel Xeon E5-2609v2/GbE</t>
  </si>
  <si>
    <t>视频</t>
  </si>
  <si>
    <t>曙光TC6000/7200*Intel Xeon E5-2620v2/10GbE</t>
  </si>
  <si>
    <t>曙光TC6000/4032*Intel Xeon E7-4830v2/10GbE</t>
  </si>
  <si>
    <t>曙光TC6000/5400*Intel Xeon E5-2640v2/10GbE</t>
  </si>
  <si>
    <t>曙光TC6000/27500*Intel Xeon E5-2609v2/GbE</t>
  </si>
  <si>
    <t>曙光TC6000/1000*Intel Xeon E5-2640v3 + 1200*Intel Xeon E5-2670v2/FDR Infiniband</t>
  </si>
  <si>
    <t>高校</t>
  </si>
  <si>
    <t>曙光TC6000/22400*Intel Xeon E5-2620v2/GbE</t>
  </si>
  <si>
    <t>曙光TC6000/5400*Intel Xeon 2630v2/10GbE</t>
  </si>
  <si>
    <t>曙光TC6000/22500*Intel Xeon E5-2620v2/GbE</t>
  </si>
  <si>
    <t>曙光TC6000/1130*Intel Xeon E5-2680v3/EDR Infiniband</t>
  </si>
  <si>
    <t>中科院网络中心二期</t>
  </si>
  <si>
    <t>曙光TC6000/27000*Intel Xeon E5-2609v2/GbE</t>
  </si>
  <si>
    <t>曙光TC6000/18000*AMD Opteron 6344/GbE</t>
  </si>
  <si>
    <t>曙光TC6000/21000*Intel Xeon E5-2620v2/GbE</t>
  </si>
  <si>
    <t>浪潮TS10000/Intel Xeon E5-2620v2 6C 2.1GHz, 10Gigabit Ethernet, NVIDIA Tesla K40M</t>
  </si>
  <si>
    <t>浪潮smartrack/Intel Xeon E5-2450v2 8C 2.5GHz, 10Gigabit Ethernet</t>
  </si>
  <si>
    <t>北京某网络公司B7</t>
  </si>
  <si>
    <t>北京某网络公司B8</t>
  </si>
  <si>
    <t>浪潮TS10000/Intel Xeon E5-2698v3 16C 2.3/1.9GHz, 10Gigabit Ethernet</t>
  </si>
  <si>
    <t>北京某网络公司B9</t>
  </si>
  <si>
    <t>北京某网络公司B10</t>
  </si>
  <si>
    <t>北京某网络公司B11</t>
  </si>
  <si>
    <t>浪潮</t>
  </si>
  <si>
    <t>浪潮smartrack/Intel Xeon E5-2450v2 8C 2.5GHz, 10Gigabit Ethernet</t>
  </si>
  <si>
    <t>北京某网络公司B12</t>
  </si>
  <si>
    <t>浪潮TS10000/Intel Xeon E5-2630v2 6C 2.6GHz, 10Gigabit Ethernet</t>
  </si>
  <si>
    <t>北京某科技公司QH</t>
  </si>
  <si>
    <t>浪潮TS10000/Intel Xeon E5-2650v2 8C 2.6GHz, 10Gigabit Ethernet</t>
  </si>
  <si>
    <t>浙江某网络公司A2</t>
  </si>
  <si>
    <t>浪潮TS10000/Intel Xeon E5-2650v3 10C 2.3/2.0GHz, 10Gigabit Ethernet</t>
  </si>
  <si>
    <t>浙江某网络公司A5</t>
  </si>
  <si>
    <t>浙江某网络公司A6</t>
  </si>
  <si>
    <t>浙江某网络公司A7</t>
  </si>
  <si>
    <t>上海某科技公司</t>
  </si>
  <si>
    <t>浪潮TS10000/Intel Xeon E5-2620v2 6C 2.1GHz, 10Gigabit Ethernet, NVIDIA Tesla K40M</t>
  </si>
  <si>
    <t>北京某网络公司B</t>
  </si>
  <si>
    <t>北京某网络公司B1</t>
  </si>
  <si>
    <t>北京某网络公司B2</t>
  </si>
  <si>
    <t>北京某网络公司B3</t>
  </si>
  <si>
    <t>2015</t>
  </si>
  <si>
    <t>浪潮TS10000/Intel Xeon E5-2650v2 8C 2.6GHz, 10Gigabit Ethernet, NVIDIA Tesla K40M</t>
  </si>
  <si>
    <t>浙江某网络公司A</t>
  </si>
  <si>
    <t>浪潮smartrack/Intel Xeon E5-2420v2 6C 2.2GHz, 10Gigabit Ethernet</t>
  </si>
  <si>
    <t>北京某网络公司B4</t>
  </si>
  <si>
    <t>浪潮TS10000/Intel Xeon E5-2620v2 6C 2.1GHz, 10Gigabit Ethernet</t>
  </si>
  <si>
    <t>浪潮TS10000/Intel Xeon E5-2698v3 16C 2.3/1.9GHz, 10Gigabit Ethernet</t>
  </si>
  <si>
    <t>2014</t>
  </si>
  <si>
    <t>浙江某网络公司A1</t>
  </si>
  <si>
    <t>浪潮TS10000/Intel Xeon E5-2650v3 10C 2.3/2.0GHz, 10Gigabit Ethernet</t>
  </si>
  <si>
    <t>浪潮TS10000/Intel Xeon E5-2650v2 8C 2.6GHz, 10Gigabit Ethernet</t>
  </si>
  <si>
    <t>曙光TC6000/5280*Intel Xeon 2630v2/10GbE</t>
  </si>
  <si>
    <t>曙光TC6000/5280*Intel Xeon E5-2450v2/10GbE</t>
  </si>
  <si>
    <t>深腾7000/ThinkServer RD650/Intel E5-2670V3×9000/10Gb Ethernet</t>
  </si>
  <si>
    <t xml:space="preserve">腾讯/深圳 </t>
  </si>
  <si>
    <t>深腾7000/ThinkServer RD650/Intel E5-2660V3×9000/10Gb Ethernet</t>
  </si>
  <si>
    <t xml:space="preserve">腾讯/北京 </t>
  </si>
  <si>
    <t>2015</t>
  </si>
  <si>
    <t xml:space="preserve">腾讯/北京 </t>
  </si>
  <si>
    <t>2015</t>
  </si>
  <si>
    <t>深腾7000/ThinkServer RD650/Intel E5-2650V3×10000/10Gb Ethernet</t>
  </si>
  <si>
    <t xml:space="preserve">百度/香港 </t>
  </si>
  <si>
    <t>深腾7000/ThinkServer RD650/Intel E5-2680V3×7000/10Gb Ethernet</t>
  </si>
  <si>
    <t xml:space="preserve">阿里/北京 </t>
  </si>
  <si>
    <t>深腾7000/ThinkServer RD650/Intel E5-2680V3×7000/10Gb Ethernet</t>
  </si>
  <si>
    <t xml:space="preserve">阿里/北京 </t>
  </si>
  <si>
    <t>深腾7000/Intel Xeon E5-2670V2×2000;Nvidia K40×160/Mellanox FDR IB</t>
  </si>
  <si>
    <t>科研单位</t>
  </si>
  <si>
    <t>Lenovo Intelligent Cluster/Intel Xeon E5-2670V2×2000;Nvidia K40×160/Mellanox FDR IB</t>
  </si>
  <si>
    <t>航天科工集团/成都</t>
  </si>
  <si>
    <t>深腾7000/ThinkServer RD650/Intel E5-2650V3×7000/10Gb Ethernet</t>
  </si>
  <si>
    <t xml:space="preserve">阿里/杭州 </t>
  </si>
  <si>
    <t>深腾7000/ThinkServer RD650/Intel E5-2650V3×7000/10Gb Ethernet</t>
  </si>
  <si>
    <t xml:space="preserve">阿里/杭州 </t>
  </si>
  <si>
    <t>Lenovo Intelligent Cluster/Intel Xeon E5-2660V2×10000/10Gb Ethernet</t>
  </si>
  <si>
    <t>中国电信/上海</t>
  </si>
  <si>
    <t>运营商</t>
  </si>
  <si>
    <t>Lenovo Intelligent Cluster/Intel Xeon E5-2660V2×9800/10Gb Ethernet</t>
  </si>
  <si>
    <t>中国联通/北京</t>
  </si>
  <si>
    <t>深腾7000/ThinkServer RD940/Intel E7-4850V2×6000/10Gb Ethernet</t>
  </si>
  <si>
    <t>金关工程/云南</t>
  </si>
  <si>
    <t>深腾7000/ThinkServer/Intel Xeon E5-2660V2×9600;/10Gb Ethernet</t>
  </si>
  <si>
    <t>中国移动/北京</t>
  </si>
  <si>
    <t>Lenovo Intelligent Cluster/Intel Xeon E5-2660V2×9600/10Gb Ethernet</t>
  </si>
  <si>
    <t>中国移动/杭州</t>
  </si>
  <si>
    <t>Lenovo Intelligent Cluster/Intel Xeon E5-2660V2×9600/10Gb Ethernet</t>
  </si>
  <si>
    <t>中国移动/深圳</t>
  </si>
  <si>
    <t>深腾7000/ThinkServer RD940/Intel E7-4850V3×2000/10Gb Ethernet</t>
  </si>
  <si>
    <t>顺丰速运/广东</t>
  </si>
  <si>
    <t>深腾7000/ThinkServer RD650/Intel E5-2620V3×9000/10Gb Ethernet</t>
  </si>
  <si>
    <t>深腾7000/ThinkServer RD650/Intel E5-2620V3×9000/10Gb Ethernet</t>
  </si>
  <si>
    <t xml:space="preserve">腾讯/深圳 </t>
  </si>
  <si>
    <t>Lenovo Intelligent Cluster/Intel E7-4820V2×3600/Mellanox FDR IB</t>
  </si>
  <si>
    <t>中国石油天然气集团公司/北京</t>
  </si>
  <si>
    <t>Lenovo Intelligent Cluster/Intel E7-4820V2×3600/Mellanox FDR IB</t>
  </si>
  <si>
    <t>中国石油天然气集团公司/吉林</t>
  </si>
  <si>
    <t>2014</t>
  </si>
  <si>
    <t>北京大学/北京</t>
  </si>
  <si>
    <t>Q</t>
  </si>
  <si>
    <t>C</t>
  </si>
  <si>
    <t>Lenovo Intelligent Cluster/NX360M4,Intel Xeon E5-2670V2×976;Intel Xeon Phi 5110P×48;Nvidia K20×8/Mellanox FDR IB
Intel Xeon E5-2690V3×428;
Intel E5-4617×40;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</si>
</sst>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  <numFmt numFmtId="178" formatCode="0.0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right" vertical="center"/>
      <protection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right" vertical="center"/>
      <protection/>
    </xf>
    <xf numFmtId="0" fontId="42" fillId="33" borderId="10" xfId="40" applyFont="1" applyFill="1" applyBorder="1" applyAlignment="1">
      <alignment horizontal="center" vertical="center" wrapText="1"/>
      <protection/>
    </xf>
    <xf numFmtId="0" fontId="42" fillId="33" borderId="10" xfId="40" applyFont="1" applyFill="1" applyBorder="1" applyAlignment="1">
      <alignment horizontal="right" vertical="center" wrapText="1"/>
      <protection/>
    </xf>
    <xf numFmtId="0" fontId="41" fillId="33" borderId="10" xfId="0" applyFont="1" applyFill="1" applyBorder="1" applyAlignment="1" applyProtection="1">
      <alignment horizontal="left" vertical="center" wrapText="1"/>
      <protection/>
    </xf>
    <xf numFmtId="0" fontId="41" fillId="33" borderId="10" xfId="40" applyFont="1" applyFill="1" applyBorder="1" applyAlignment="1">
      <alignment horizontal="left" vertical="center" wrapText="1"/>
      <protection/>
    </xf>
    <xf numFmtId="0" fontId="41" fillId="33" borderId="10" xfId="40" applyFont="1" applyFill="1" applyBorder="1" applyAlignment="1">
      <alignment horizontal="center" vertical="center" wrapText="1"/>
      <protection/>
    </xf>
    <xf numFmtId="0" fontId="41" fillId="33" borderId="10" xfId="40" applyFont="1" applyFill="1" applyBorder="1" applyAlignment="1">
      <alignment horizontal="right"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1" fillId="33" borderId="10" xfId="0" applyFont="1" applyFill="1" applyBorder="1" applyAlignment="1" applyProtection="1">
      <alignment horizontal="left" vertical="center"/>
      <protection/>
    </xf>
    <xf numFmtId="0" fontId="42" fillId="33" borderId="10" xfId="0" applyFont="1" applyFill="1" applyBorder="1" applyAlignment="1" applyProtection="1">
      <alignment horizontal="left" vertical="center"/>
      <protection/>
    </xf>
    <xf numFmtId="0" fontId="42" fillId="33" borderId="10" xfId="40" applyFont="1" applyFill="1" applyBorder="1" applyAlignment="1">
      <alignment horizontal="left" vertical="center" wrapText="1"/>
      <protection/>
    </xf>
    <xf numFmtId="0" fontId="41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0" fontId="41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left" vertical="center" wrapText="1"/>
    </xf>
    <xf numFmtId="0" fontId="41" fillId="33" borderId="0" xfId="0" applyFont="1" applyFill="1" applyAlignment="1">
      <alignment horizontal="right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 applyProtection="1">
      <alignment horizontal="left" vertical="center" wrapText="1"/>
      <protection/>
    </xf>
    <xf numFmtId="0" fontId="41" fillId="34" borderId="10" xfId="0" applyFont="1" applyFill="1" applyBorder="1" applyAlignment="1" applyProtection="1">
      <alignment horizontal="center" vertical="center"/>
      <protection/>
    </xf>
    <xf numFmtId="49" fontId="41" fillId="34" borderId="10" xfId="0" applyNumberFormat="1" applyFont="1" applyFill="1" applyBorder="1" applyAlignment="1" applyProtection="1">
      <alignment horizontal="center" vertical="center"/>
      <protection/>
    </xf>
    <xf numFmtId="177" fontId="41" fillId="34" borderId="10" xfId="0" applyNumberFormat="1" applyFont="1" applyFill="1" applyBorder="1" applyAlignment="1">
      <alignment horizontal="right" vertical="center" wrapText="1"/>
    </xf>
    <xf numFmtId="0" fontId="41" fillId="34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0" fontId="41" fillId="12" borderId="10" xfId="0" applyFont="1" applyFill="1" applyBorder="1" applyAlignment="1">
      <alignment horizontal="center" vertical="center"/>
    </xf>
    <xf numFmtId="0" fontId="41" fillId="12" borderId="10" xfId="0" applyFont="1" applyFill="1" applyBorder="1" applyAlignment="1" applyProtection="1">
      <alignment horizontal="left" vertical="center" wrapText="1"/>
      <protection/>
    </xf>
    <xf numFmtId="0" fontId="41" fillId="12" borderId="10" xfId="0" applyFont="1" applyFill="1" applyBorder="1" applyAlignment="1" applyProtection="1">
      <alignment horizontal="center" vertical="center"/>
      <protection/>
    </xf>
    <xf numFmtId="177" fontId="41" fillId="12" borderId="10" xfId="0" applyNumberFormat="1" applyFont="1" applyFill="1" applyBorder="1" applyAlignment="1">
      <alignment horizontal="right" vertical="center" wrapText="1"/>
    </xf>
    <xf numFmtId="0" fontId="41" fillId="12" borderId="10" xfId="0" applyFont="1" applyFill="1" applyBorder="1" applyAlignment="1">
      <alignment horizontal="center" vertical="center" wrapText="1"/>
    </xf>
    <xf numFmtId="49" fontId="41" fillId="12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left" vertical="center" wrapText="1"/>
    </xf>
    <xf numFmtId="49" fontId="41" fillId="35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 applyProtection="1">
      <alignment horizontal="center" vertical="center"/>
      <protection/>
    </xf>
    <xf numFmtId="177" fontId="41" fillId="35" borderId="10" xfId="0" applyNumberFormat="1" applyFont="1" applyFill="1" applyBorder="1" applyAlignment="1">
      <alignment horizontal="right" vertical="center" wrapText="1"/>
    </xf>
    <xf numFmtId="0" fontId="41" fillId="36" borderId="10" xfId="44" applyFont="1" applyFill="1" applyBorder="1" applyAlignment="1" applyProtection="1">
      <alignment horizontal="center" vertical="center"/>
      <protection/>
    </xf>
    <xf numFmtId="0" fontId="41" fillId="36" borderId="10" xfId="44" applyFont="1" applyFill="1" applyBorder="1" applyAlignment="1">
      <alignment vertical="center"/>
      <protection/>
    </xf>
    <xf numFmtId="0" fontId="41" fillId="36" borderId="10" xfId="44" applyFont="1" applyFill="1" applyBorder="1" applyAlignment="1">
      <alignment vertical="center" wrapText="1"/>
      <protection/>
    </xf>
    <xf numFmtId="0" fontId="41" fillId="36" borderId="10" xfId="44" applyFont="1" applyFill="1" applyBorder="1" applyAlignment="1">
      <alignment horizontal="center" vertical="center"/>
      <protection/>
    </xf>
    <xf numFmtId="176" fontId="41" fillId="36" borderId="10" xfId="44" applyNumberFormat="1" applyFont="1" applyFill="1" applyBorder="1" applyAlignment="1">
      <alignment horizontal="right" vertical="center"/>
      <protection/>
    </xf>
    <xf numFmtId="0" fontId="41" fillId="34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right" vertical="center"/>
    </xf>
    <xf numFmtId="0" fontId="42" fillId="33" borderId="10" xfId="40" applyFont="1" applyFill="1" applyBorder="1" applyAlignment="1">
      <alignment vertical="center" wrapText="1"/>
      <protection/>
    </xf>
    <xf numFmtId="0" fontId="41" fillId="33" borderId="0" xfId="0" applyFont="1" applyFill="1" applyAlignment="1">
      <alignment vertical="center"/>
    </xf>
    <xf numFmtId="0" fontId="41" fillId="12" borderId="10" xfId="0" applyFont="1" applyFill="1" applyBorder="1" applyAlignment="1" applyProtection="1">
      <alignment horizontal="center" vertical="center" wrapText="1"/>
      <protection/>
    </xf>
    <xf numFmtId="0" fontId="41" fillId="36" borderId="10" xfId="44" applyFont="1" applyFill="1" applyBorder="1" applyAlignment="1">
      <alignment horizontal="left" vertical="center" wrapText="1"/>
      <protection/>
    </xf>
    <xf numFmtId="0" fontId="41" fillId="12" borderId="10" xfId="0" applyFont="1" applyFill="1" applyBorder="1" applyAlignment="1">
      <alignment horizontal="left" vertical="center" wrapText="1"/>
    </xf>
    <xf numFmtId="0" fontId="41" fillId="36" borderId="10" xfId="44" applyFont="1" applyFill="1" applyBorder="1" applyAlignment="1">
      <alignment horizontal="right" vertical="center"/>
      <protection/>
    </xf>
    <xf numFmtId="0" fontId="41" fillId="12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177" fontId="41" fillId="12" borderId="10" xfId="0" applyNumberFormat="1" applyFont="1" applyFill="1" applyBorder="1" applyAlignment="1">
      <alignment vertical="center" wrapText="1"/>
    </xf>
    <xf numFmtId="177" fontId="41" fillId="34" borderId="10" xfId="0" applyNumberFormat="1" applyFont="1" applyFill="1" applyBorder="1" applyAlignment="1">
      <alignment vertical="center" wrapText="1"/>
    </xf>
    <xf numFmtId="177" fontId="41" fillId="33" borderId="10" xfId="0" applyNumberFormat="1" applyFont="1" applyFill="1" applyBorder="1" applyAlignment="1">
      <alignment vertical="center" wrapText="1"/>
    </xf>
    <xf numFmtId="177" fontId="41" fillId="34" borderId="10" xfId="0" applyNumberFormat="1" applyFont="1" applyFill="1" applyBorder="1" applyAlignment="1">
      <alignment horizontal="center" vertical="center" wrapText="1"/>
    </xf>
    <xf numFmtId="176" fontId="41" fillId="33" borderId="10" xfId="0" applyNumberFormat="1" applyFont="1" applyFill="1" applyBorder="1" applyAlignment="1" applyProtection="1">
      <alignment vertical="center"/>
      <protection/>
    </xf>
    <xf numFmtId="176" fontId="41" fillId="33" borderId="10" xfId="0" applyNumberFormat="1" applyFont="1" applyFill="1" applyBorder="1" applyAlignment="1">
      <alignment vertical="center" wrapText="1"/>
    </xf>
    <xf numFmtId="176" fontId="42" fillId="33" borderId="10" xfId="0" applyNumberFormat="1" applyFont="1" applyFill="1" applyBorder="1" applyAlignment="1" applyProtection="1">
      <alignment vertical="center"/>
      <protection/>
    </xf>
    <xf numFmtId="176" fontId="42" fillId="33" borderId="10" xfId="40" applyNumberFormat="1" applyFont="1" applyFill="1" applyBorder="1" applyAlignment="1">
      <alignment vertical="center" wrapText="1"/>
      <protection/>
    </xf>
    <xf numFmtId="176" fontId="41" fillId="33" borderId="10" xfId="0" applyNumberFormat="1" applyFont="1" applyFill="1" applyBorder="1" applyAlignment="1">
      <alignment vertical="center"/>
    </xf>
    <xf numFmtId="176" fontId="41" fillId="33" borderId="10" xfId="40" applyNumberFormat="1" applyFont="1" applyFill="1" applyBorder="1" applyAlignment="1">
      <alignment vertical="center" wrapText="1"/>
      <protection/>
    </xf>
    <xf numFmtId="178" fontId="41" fillId="12" borderId="10" xfId="0" applyNumberFormat="1" applyFont="1" applyFill="1" applyBorder="1" applyAlignment="1">
      <alignment vertical="center" wrapText="1"/>
    </xf>
    <xf numFmtId="176" fontId="41" fillId="36" borderId="10" xfId="44" applyNumberFormat="1" applyFont="1" applyFill="1" applyBorder="1" applyAlignment="1">
      <alignment vertical="center"/>
      <protection/>
    </xf>
    <xf numFmtId="178" fontId="41" fillId="34" borderId="10" xfId="0" applyNumberFormat="1" applyFont="1" applyFill="1" applyBorder="1" applyAlignment="1">
      <alignment vertical="center" wrapText="1"/>
    </xf>
    <xf numFmtId="0" fontId="0" fillId="36" borderId="10" xfId="44" applyFill="1" applyBorder="1" applyAlignment="1">
      <alignment vertical="center"/>
      <protection/>
    </xf>
    <xf numFmtId="178" fontId="41" fillId="35" borderId="10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 applyProtection="1">
      <alignment horizontal="left" vertical="center"/>
      <protection/>
    </xf>
    <xf numFmtId="177" fontId="41" fillId="35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超链接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="60" zoomScaleNormal="60" zoomScalePageLayoutView="0" workbookViewId="0" topLeftCell="A1">
      <pane ySplit="1" topLeftCell="A41" activePane="bottomLeft" state="frozen"/>
      <selection pane="topLeft" activeCell="A1" sqref="A1"/>
      <selection pane="bottomLeft" activeCell="C35" sqref="C35"/>
    </sheetView>
  </sheetViews>
  <sheetFormatPr defaultColWidth="9.140625" defaultRowHeight="39.75" customHeight="1"/>
  <cols>
    <col min="1" max="1" width="8.8515625" style="26" customWidth="1"/>
    <col min="2" max="2" width="21.140625" style="26" customWidth="1"/>
    <col min="3" max="3" width="59.421875" style="27" customWidth="1"/>
    <col min="4" max="4" width="24.28125" style="25" customWidth="1"/>
    <col min="5" max="5" width="12.421875" style="26" customWidth="1"/>
    <col min="6" max="6" width="14.140625" style="26" customWidth="1"/>
    <col min="7" max="7" width="13.28125" style="28" customWidth="1"/>
    <col min="8" max="8" width="18.421875" style="56" customWidth="1"/>
    <col min="9" max="9" width="14.140625" style="26" customWidth="1"/>
    <col min="10" max="10" width="16.8515625" style="56" customWidth="1"/>
    <col min="11" max="11" width="16.28125" style="56" customWidth="1"/>
    <col min="12" max="12" width="22.7109375" style="22" customWidth="1"/>
    <col min="13" max="16384" width="8.8515625" style="22" customWidth="1"/>
  </cols>
  <sheetData>
    <row r="1" spans="1:11" s="20" customFormat="1" ht="39.75" customHeight="1">
      <c r="A1" s="1" t="s">
        <v>0</v>
      </c>
      <c r="B1" s="1" t="s">
        <v>46</v>
      </c>
      <c r="C1" s="1" t="s">
        <v>1</v>
      </c>
      <c r="D1" s="1" t="s">
        <v>2</v>
      </c>
      <c r="E1" s="2" t="s">
        <v>75</v>
      </c>
      <c r="F1" s="2" t="s">
        <v>3</v>
      </c>
      <c r="G1" s="2" t="s">
        <v>37</v>
      </c>
      <c r="H1" s="2" t="s">
        <v>38</v>
      </c>
      <c r="I1" s="2" t="s">
        <v>39</v>
      </c>
      <c r="J1" s="1" t="s">
        <v>40</v>
      </c>
      <c r="K1" s="1" t="s">
        <v>4</v>
      </c>
    </row>
    <row r="2" spans="1:11" s="21" customFormat="1" ht="54.75" customHeight="1">
      <c r="A2" s="3">
        <v>1</v>
      </c>
      <c r="B2" s="3" t="s">
        <v>76</v>
      </c>
      <c r="C2" s="11" t="s">
        <v>77</v>
      </c>
      <c r="D2" s="5" t="s">
        <v>31</v>
      </c>
      <c r="E2" s="3">
        <v>2013</v>
      </c>
      <c r="F2" s="3" t="s">
        <v>78</v>
      </c>
      <c r="G2" s="4">
        <v>3120000</v>
      </c>
      <c r="H2" s="65">
        <v>33862700</v>
      </c>
      <c r="I2" s="3" t="s">
        <v>79</v>
      </c>
      <c r="J2" s="65">
        <v>54902400</v>
      </c>
      <c r="K2" s="67">
        <v>0.617</v>
      </c>
    </row>
    <row r="3" spans="1:11" ht="39.75" customHeight="1">
      <c r="A3" s="2">
        <v>2</v>
      </c>
      <c r="B3" s="1" t="s">
        <v>5</v>
      </c>
      <c r="C3" s="5" t="s">
        <v>47</v>
      </c>
      <c r="D3" s="5" t="s">
        <v>6</v>
      </c>
      <c r="E3" s="1">
        <v>2010</v>
      </c>
      <c r="F3" s="1" t="s">
        <v>7</v>
      </c>
      <c r="G3" s="6">
        <v>202752</v>
      </c>
      <c r="H3" s="65">
        <v>2566000</v>
      </c>
      <c r="I3" s="1" t="s">
        <v>8</v>
      </c>
      <c r="J3" s="65">
        <v>4701000</v>
      </c>
      <c r="K3" s="68">
        <v>0.546</v>
      </c>
    </row>
    <row r="4" spans="1:11" ht="39.75" customHeight="1">
      <c r="A4" s="2">
        <v>3</v>
      </c>
      <c r="B4" s="1" t="s">
        <v>5</v>
      </c>
      <c r="C4" s="5" t="s">
        <v>80</v>
      </c>
      <c r="D4" s="5" t="s">
        <v>81</v>
      </c>
      <c r="E4" s="1">
        <v>2014</v>
      </c>
      <c r="F4" s="1" t="s">
        <v>70</v>
      </c>
      <c r="G4" s="6">
        <v>21504</v>
      </c>
      <c r="H4" s="65">
        <v>2071390</v>
      </c>
      <c r="I4" s="1" t="s">
        <v>220</v>
      </c>
      <c r="J4" s="65">
        <v>3075000</v>
      </c>
      <c r="K4" s="68">
        <f>H4/J4</f>
        <v>0.6736227642276422</v>
      </c>
    </row>
    <row r="5" spans="1:11" ht="39.75" customHeight="1">
      <c r="A5" s="3">
        <v>4</v>
      </c>
      <c r="B5" s="1" t="s">
        <v>9</v>
      </c>
      <c r="C5" s="5" t="s">
        <v>48</v>
      </c>
      <c r="D5" s="5" t="s">
        <v>10</v>
      </c>
      <c r="E5" s="1">
        <v>2011</v>
      </c>
      <c r="F5" s="1" t="s">
        <v>7</v>
      </c>
      <c r="G5" s="6">
        <v>137200</v>
      </c>
      <c r="H5" s="65">
        <v>795900</v>
      </c>
      <c r="I5" s="1" t="s">
        <v>8</v>
      </c>
      <c r="J5" s="65">
        <v>1070160</v>
      </c>
      <c r="K5" s="68">
        <v>0.744</v>
      </c>
    </row>
    <row r="6" spans="1:11" ht="39.75" customHeight="1">
      <c r="A6" s="3">
        <v>5</v>
      </c>
      <c r="B6" s="1" t="s">
        <v>5</v>
      </c>
      <c r="C6" s="5" t="s">
        <v>49</v>
      </c>
      <c r="D6" s="5" t="s">
        <v>11</v>
      </c>
      <c r="E6" s="1">
        <v>2011</v>
      </c>
      <c r="F6" s="1" t="s">
        <v>7</v>
      </c>
      <c r="G6" s="6">
        <v>53248</v>
      </c>
      <c r="H6" s="65">
        <v>771700</v>
      </c>
      <c r="I6" s="1" t="s">
        <v>8</v>
      </c>
      <c r="J6" s="65">
        <v>1343200</v>
      </c>
      <c r="K6" s="68">
        <v>0.575</v>
      </c>
    </row>
    <row r="7" spans="1:11" ht="39.75" customHeight="1">
      <c r="A7" s="2">
        <v>6</v>
      </c>
      <c r="B7" s="1" t="s">
        <v>12</v>
      </c>
      <c r="C7" s="5" t="s">
        <v>50</v>
      </c>
      <c r="D7" s="5" t="s">
        <v>13</v>
      </c>
      <c r="E7" s="1">
        <v>2011</v>
      </c>
      <c r="F7" s="1" t="s">
        <v>7</v>
      </c>
      <c r="G7" s="6">
        <v>52416</v>
      </c>
      <c r="H7" s="65">
        <v>749200</v>
      </c>
      <c r="I7" s="1" t="s">
        <v>14</v>
      </c>
      <c r="J7" s="65">
        <v>1296320.26</v>
      </c>
      <c r="K7" s="68">
        <v>0.578</v>
      </c>
    </row>
    <row r="8" spans="1:11" ht="39.75" customHeight="1">
      <c r="A8" s="48">
        <v>7</v>
      </c>
      <c r="B8" s="51" t="s">
        <v>12</v>
      </c>
      <c r="C8" s="50" t="s">
        <v>104</v>
      </c>
      <c r="D8" s="58" t="s">
        <v>105</v>
      </c>
      <c r="E8" s="51">
        <v>2015</v>
      </c>
      <c r="F8" s="51" t="s">
        <v>106</v>
      </c>
      <c r="G8" s="60">
        <v>24912</v>
      </c>
      <c r="H8" s="49">
        <v>738000</v>
      </c>
      <c r="I8" s="51" t="s">
        <v>14</v>
      </c>
      <c r="J8" s="49">
        <v>996480</v>
      </c>
      <c r="K8" s="74">
        <v>0.740606936416185</v>
      </c>
    </row>
    <row r="9" spans="1:11" ht="39.75" customHeight="1">
      <c r="A9" s="29">
        <v>8</v>
      </c>
      <c r="B9" s="31" t="s">
        <v>145</v>
      </c>
      <c r="C9" s="53" t="s">
        <v>141</v>
      </c>
      <c r="D9" s="53" t="s">
        <v>143</v>
      </c>
      <c r="E9" s="32" t="s">
        <v>102</v>
      </c>
      <c r="F9" s="31" t="s">
        <v>96</v>
      </c>
      <c r="G9" s="33">
        <f>3000*16</f>
        <v>48000</v>
      </c>
      <c r="H9" s="62">
        <v>732730</v>
      </c>
      <c r="I9" s="34" t="s">
        <v>221</v>
      </c>
      <c r="J9" s="64">
        <v>1459200</v>
      </c>
      <c r="K9" s="75">
        <f>H9/J9</f>
        <v>0.5021450109649123</v>
      </c>
    </row>
    <row r="10" spans="1:11" ht="39.75" customHeight="1">
      <c r="A10" s="29">
        <v>9</v>
      </c>
      <c r="B10" s="31" t="s">
        <v>41</v>
      </c>
      <c r="C10" s="30" t="s">
        <v>163</v>
      </c>
      <c r="D10" s="53" t="s">
        <v>164</v>
      </c>
      <c r="E10" s="32" t="s">
        <v>102</v>
      </c>
      <c r="F10" s="31" t="s">
        <v>96</v>
      </c>
      <c r="G10" s="33">
        <f>680*8</f>
        <v>5440</v>
      </c>
      <c r="H10" s="64">
        <v>730100</v>
      </c>
      <c r="I10" s="66" t="s">
        <v>14</v>
      </c>
      <c r="J10" s="64">
        <v>1085552</v>
      </c>
      <c r="K10" s="75">
        <f>H10/J10</f>
        <v>0.6725610564947603</v>
      </c>
    </row>
    <row r="11" spans="1:11" ht="39.75" customHeight="1">
      <c r="A11" s="48">
        <v>10</v>
      </c>
      <c r="B11" s="51" t="s">
        <v>12</v>
      </c>
      <c r="C11" s="50" t="s">
        <v>107</v>
      </c>
      <c r="D11" s="58" t="s">
        <v>95</v>
      </c>
      <c r="E11" s="51">
        <v>2015</v>
      </c>
      <c r="F11" s="51" t="s">
        <v>108</v>
      </c>
      <c r="G11" s="60">
        <v>52800</v>
      </c>
      <c r="H11" s="49">
        <v>658700</v>
      </c>
      <c r="I11" s="51" t="s">
        <v>14</v>
      </c>
      <c r="J11" s="49">
        <v>1056000</v>
      </c>
      <c r="K11" s="74">
        <v>0.6237689393939394</v>
      </c>
    </row>
    <row r="12" spans="1:11" ht="39.75" customHeight="1">
      <c r="A12" s="29">
        <v>11</v>
      </c>
      <c r="B12" s="31" t="s">
        <v>41</v>
      </c>
      <c r="C12" s="30" t="s">
        <v>157</v>
      </c>
      <c r="D12" s="53" t="s">
        <v>158</v>
      </c>
      <c r="E12" s="32" t="s">
        <v>102</v>
      </c>
      <c r="F12" s="31" t="s">
        <v>96</v>
      </c>
      <c r="G12" s="33">
        <f>320*6</f>
        <v>1920</v>
      </c>
      <c r="H12" s="64">
        <v>646501</v>
      </c>
      <c r="I12" s="66" t="s">
        <v>14</v>
      </c>
      <c r="J12" s="64">
        <v>947456</v>
      </c>
      <c r="K12" s="75">
        <f>H12/J12</f>
        <v>0.6823546423263983</v>
      </c>
    </row>
    <row r="13" spans="1:11" ht="39.75" customHeight="1">
      <c r="A13" s="29">
        <v>12</v>
      </c>
      <c r="B13" s="31" t="s">
        <v>41</v>
      </c>
      <c r="C13" s="53" t="s">
        <v>146</v>
      </c>
      <c r="D13" s="53" t="s">
        <v>144</v>
      </c>
      <c r="E13" s="35" t="s">
        <v>103</v>
      </c>
      <c r="F13" s="31" t="s">
        <v>100</v>
      </c>
      <c r="G13" s="33">
        <f>10060*8</f>
        <v>80480</v>
      </c>
      <c r="H13" s="62">
        <v>645856</v>
      </c>
      <c r="I13" s="34" t="s">
        <v>14</v>
      </c>
      <c r="J13" s="64">
        <v>1609600</v>
      </c>
      <c r="K13" s="75">
        <f>H13/J13</f>
        <v>0.4012524850894632</v>
      </c>
    </row>
    <row r="14" spans="1:11" ht="39.75" customHeight="1">
      <c r="A14" s="2">
        <v>13</v>
      </c>
      <c r="B14" s="1" t="s">
        <v>41</v>
      </c>
      <c r="C14" s="5" t="s">
        <v>66</v>
      </c>
      <c r="D14" s="5" t="s">
        <v>65</v>
      </c>
      <c r="E14" s="1">
        <v>2013</v>
      </c>
      <c r="F14" s="1" t="s">
        <v>67</v>
      </c>
      <c r="G14" s="6">
        <v>213968</v>
      </c>
      <c r="H14" s="65">
        <v>641900</v>
      </c>
      <c r="I14" s="1" t="s">
        <v>42</v>
      </c>
      <c r="J14" s="65">
        <v>4279360</v>
      </c>
      <c r="K14" s="68">
        <v>0.15</v>
      </c>
    </row>
    <row r="15" spans="1:11" ht="39.75" customHeight="1">
      <c r="A15" s="42">
        <v>14</v>
      </c>
      <c r="B15" s="43" t="s">
        <v>99</v>
      </c>
      <c r="C15" s="44" t="s">
        <v>175</v>
      </c>
      <c r="D15" s="43" t="s">
        <v>176</v>
      </c>
      <c r="E15" s="45" t="s">
        <v>89</v>
      </c>
      <c r="F15" s="46" t="s">
        <v>96</v>
      </c>
      <c r="G15" s="47">
        <f>9000*12</f>
        <v>108000</v>
      </c>
      <c r="H15" s="47">
        <v>639360</v>
      </c>
      <c r="I15" s="79" t="s">
        <v>14</v>
      </c>
      <c r="J15" s="47">
        <v>3456000</v>
      </c>
      <c r="K15" s="77">
        <v>0.185</v>
      </c>
    </row>
    <row r="16" spans="1:11" ht="39.75" customHeight="1">
      <c r="A16" s="31">
        <v>15</v>
      </c>
      <c r="B16" s="31" t="s">
        <v>145</v>
      </c>
      <c r="C16" s="30" t="s">
        <v>157</v>
      </c>
      <c r="D16" s="53" t="s">
        <v>159</v>
      </c>
      <c r="E16" s="32" t="s">
        <v>102</v>
      </c>
      <c r="F16" s="31" t="s">
        <v>96</v>
      </c>
      <c r="G16" s="33">
        <f>300*6</f>
        <v>1800</v>
      </c>
      <c r="H16" s="64">
        <v>614001</v>
      </c>
      <c r="I16" s="66" t="s">
        <v>14</v>
      </c>
      <c r="J16" s="64">
        <v>888240</v>
      </c>
      <c r="K16" s="75">
        <f>H16/J16</f>
        <v>0.6912557416914348</v>
      </c>
    </row>
    <row r="17" spans="1:11" ht="39.75" customHeight="1">
      <c r="A17" s="29">
        <v>1</v>
      </c>
      <c r="B17" s="31" t="s">
        <v>145</v>
      </c>
      <c r="C17" s="53" t="s">
        <v>152</v>
      </c>
      <c r="D17" s="53" t="s">
        <v>153</v>
      </c>
      <c r="E17" s="32" t="s">
        <v>102</v>
      </c>
      <c r="F17" s="31" t="s">
        <v>96</v>
      </c>
      <c r="G17" s="33">
        <f>4000*8</f>
        <v>32000</v>
      </c>
      <c r="H17" s="62">
        <v>601600</v>
      </c>
      <c r="I17" s="34" t="s">
        <v>14</v>
      </c>
      <c r="J17" s="64">
        <v>1280000</v>
      </c>
      <c r="K17" s="75">
        <f>H17/J17</f>
        <v>0.47</v>
      </c>
    </row>
    <row r="18" spans="1:11" ht="39.75" customHeight="1">
      <c r="A18" s="46">
        <v>17</v>
      </c>
      <c r="B18" s="43" t="s">
        <v>99</v>
      </c>
      <c r="C18" s="44" t="s">
        <v>177</v>
      </c>
      <c r="D18" s="43" t="s">
        <v>178</v>
      </c>
      <c r="E18" s="45" t="s">
        <v>179</v>
      </c>
      <c r="F18" s="46" t="s">
        <v>93</v>
      </c>
      <c r="G18" s="47">
        <v>90000</v>
      </c>
      <c r="H18" s="47">
        <v>586080</v>
      </c>
      <c r="I18" s="79" t="s">
        <v>14</v>
      </c>
      <c r="J18" s="47">
        <v>3168000</v>
      </c>
      <c r="K18" s="77">
        <v>0.185</v>
      </c>
    </row>
    <row r="19" spans="1:11" ht="39.75" customHeight="1">
      <c r="A19" s="46">
        <v>17</v>
      </c>
      <c r="B19" s="43" t="s">
        <v>99</v>
      </c>
      <c r="C19" s="44" t="s">
        <v>177</v>
      </c>
      <c r="D19" s="43" t="s">
        <v>180</v>
      </c>
      <c r="E19" s="45" t="s">
        <v>181</v>
      </c>
      <c r="F19" s="46" t="s">
        <v>100</v>
      </c>
      <c r="G19" s="47">
        <v>90000</v>
      </c>
      <c r="H19" s="47">
        <v>586080</v>
      </c>
      <c r="I19" s="79" t="s">
        <v>14</v>
      </c>
      <c r="J19" s="47">
        <v>3168000</v>
      </c>
      <c r="K19" s="77">
        <v>0.185</v>
      </c>
    </row>
    <row r="20" spans="1:11" ht="39.75" customHeight="1">
      <c r="A20" s="42">
        <v>19</v>
      </c>
      <c r="B20" s="43" t="s">
        <v>99</v>
      </c>
      <c r="C20" s="44" t="s">
        <v>182</v>
      </c>
      <c r="D20" s="43" t="s">
        <v>183</v>
      </c>
      <c r="E20" s="45" t="s">
        <v>89</v>
      </c>
      <c r="F20" s="46" t="s">
        <v>101</v>
      </c>
      <c r="G20" s="47">
        <v>100000</v>
      </c>
      <c r="H20" s="47">
        <v>576000</v>
      </c>
      <c r="I20" s="79" t="s">
        <v>14</v>
      </c>
      <c r="J20" s="47">
        <v>3200000</v>
      </c>
      <c r="K20" s="77">
        <v>0.18</v>
      </c>
    </row>
    <row r="21" spans="1:11" ht="39.75" customHeight="1">
      <c r="A21" s="48">
        <v>20</v>
      </c>
      <c r="B21" s="51" t="s">
        <v>12</v>
      </c>
      <c r="C21" s="50" t="s">
        <v>109</v>
      </c>
      <c r="D21" s="58" t="s">
        <v>95</v>
      </c>
      <c r="E21" s="51">
        <v>2015</v>
      </c>
      <c r="F21" s="51" t="s">
        <v>108</v>
      </c>
      <c r="G21" s="60">
        <v>54000</v>
      </c>
      <c r="H21" s="49">
        <v>570600</v>
      </c>
      <c r="I21" s="51" t="s">
        <v>14</v>
      </c>
      <c r="J21" s="49">
        <v>907200.0000000001</v>
      </c>
      <c r="K21" s="74">
        <v>0.6289682539682538</v>
      </c>
    </row>
    <row r="22" spans="1:11" ht="39.75" customHeight="1">
      <c r="A22" s="48">
        <v>21</v>
      </c>
      <c r="B22" s="51" t="s">
        <v>12</v>
      </c>
      <c r="C22" s="50" t="s">
        <v>110</v>
      </c>
      <c r="D22" s="58" t="s">
        <v>111</v>
      </c>
      <c r="E22" s="51">
        <v>2015</v>
      </c>
      <c r="F22" s="51" t="s">
        <v>63</v>
      </c>
      <c r="G22" s="60">
        <v>43200</v>
      </c>
      <c r="H22" s="49">
        <v>561200</v>
      </c>
      <c r="I22" s="51" t="s">
        <v>14</v>
      </c>
      <c r="J22" s="49">
        <v>898560.0000000001</v>
      </c>
      <c r="K22" s="74">
        <v>0.6245548433048432</v>
      </c>
    </row>
    <row r="23" spans="1:11" ht="39.75" customHeight="1">
      <c r="A23" s="48">
        <v>22</v>
      </c>
      <c r="B23" s="51" t="s">
        <v>12</v>
      </c>
      <c r="C23" s="50" t="s">
        <v>112</v>
      </c>
      <c r="D23" s="58" t="s">
        <v>95</v>
      </c>
      <c r="E23" s="51">
        <v>2015</v>
      </c>
      <c r="F23" s="51" t="s">
        <v>108</v>
      </c>
      <c r="G23" s="60">
        <v>44800</v>
      </c>
      <c r="H23" s="49">
        <v>555200</v>
      </c>
      <c r="I23" s="51" t="s">
        <v>14</v>
      </c>
      <c r="J23" s="49">
        <v>896000</v>
      </c>
      <c r="K23" s="74">
        <v>0.6196428571428572</v>
      </c>
    </row>
    <row r="24" spans="1:11" ht="39.75" customHeight="1">
      <c r="A24" s="29">
        <v>23</v>
      </c>
      <c r="B24" s="31" t="s">
        <v>41</v>
      </c>
      <c r="C24" s="53" t="s">
        <v>146</v>
      </c>
      <c r="D24" s="53" t="s">
        <v>147</v>
      </c>
      <c r="E24" s="35" t="s">
        <v>169</v>
      </c>
      <c r="F24" s="31" t="s">
        <v>100</v>
      </c>
      <c r="G24" s="33">
        <f>8000*8</f>
        <v>64000</v>
      </c>
      <c r="H24" s="62">
        <v>544809</v>
      </c>
      <c r="I24" s="34" t="s">
        <v>14</v>
      </c>
      <c r="J24" s="64">
        <v>1280000</v>
      </c>
      <c r="K24" s="75">
        <f>H24/J24</f>
        <v>0.42563203125</v>
      </c>
    </row>
    <row r="25" spans="1:11" ht="39.75" customHeight="1">
      <c r="A25" s="48">
        <v>24</v>
      </c>
      <c r="B25" s="51" t="s">
        <v>12</v>
      </c>
      <c r="C25" s="50" t="s">
        <v>113</v>
      </c>
      <c r="D25" s="58" t="s">
        <v>105</v>
      </c>
      <c r="E25" s="51">
        <v>2015</v>
      </c>
      <c r="F25" s="51" t="s">
        <v>106</v>
      </c>
      <c r="G25" s="60">
        <v>43200</v>
      </c>
      <c r="H25" s="49">
        <v>541900</v>
      </c>
      <c r="I25" s="51" t="s">
        <v>14</v>
      </c>
      <c r="J25" s="49">
        <v>889800</v>
      </c>
      <c r="K25" s="74">
        <v>0.6090132614070578</v>
      </c>
    </row>
    <row r="26" spans="1:11" ht="39.75" customHeight="1">
      <c r="A26" s="46">
        <v>25</v>
      </c>
      <c r="B26" s="43" t="s">
        <v>99</v>
      </c>
      <c r="C26" s="44" t="s">
        <v>184</v>
      </c>
      <c r="D26" s="43" t="s">
        <v>185</v>
      </c>
      <c r="E26" s="45" t="s">
        <v>89</v>
      </c>
      <c r="F26" s="46" t="s">
        <v>98</v>
      </c>
      <c r="G26" s="47">
        <f>7000*12</f>
        <v>84000</v>
      </c>
      <c r="H26" s="47">
        <v>536256.0000000001</v>
      </c>
      <c r="I26" s="79" t="s">
        <v>14</v>
      </c>
      <c r="J26" s="47">
        <v>2822400.0000000005</v>
      </c>
      <c r="K26" s="77">
        <v>0.19</v>
      </c>
    </row>
    <row r="27" spans="1:11" ht="39.75" customHeight="1">
      <c r="A27" s="42">
        <v>25</v>
      </c>
      <c r="B27" s="43" t="s">
        <v>99</v>
      </c>
      <c r="C27" s="44" t="s">
        <v>186</v>
      </c>
      <c r="D27" s="43" t="s">
        <v>187</v>
      </c>
      <c r="E27" s="45" t="s">
        <v>89</v>
      </c>
      <c r="F27" s="46" t="s">
        <v>100</v>
      </c>
      <c r="G27" s="47">
        <f>7000*12</f>
        <v>84000</v>
      </c>
      <c r="H27" s="47">
        <v>536256.0000000001</v>
      </c>
      <c r="I27" s="79" t="s">
        <v>14</v>
      </c>
      <c r="J27" s="47">
        <v>2822400.0000000005</v>
      </c>
      <c r="K27" s="77">
        <v>0.19</v>
      </c>
    </row>
    <row r="28" spans="1:11" ht="39.75" customHeight="1">
      <c r="A28" s="48">
        <v>27</v>
      </c>
      <c r="B28" s="51" t="s">
        <v>12</v>
      </c>
      <c r="C28" s="50" t="s">
        <v>174</v>
      </c>
      <c r="D28" s="50" t="s">
        <v>95</v>
      </c>
      <c r="E28" s="51">
        <v>2015</v>
      </c>
      <c r="F28" s="51" t="s">
        <v>108</v>
      </c>
      <c r="G28" s="76">
        <v>42240</v>
      </c>
      <c r="H28" s="76">
        <v>526960</v>
      </c>
      <c r="I28" s="51" t="s">
        <v>14</v>
      </c>
      <c r="J28" s="76">
        <v>844800</v>
      </c>
      <c r="K28" s="52">
        <v>0.6237689393939394</v>
      </c>
    </row>
    <row r="29" spans="1:11" ht="39.75" customHeight="1">
      <c r="A29" s="48">
        <v>28</v>
      </c>
      <c r="B29" s="51" t="s">
        <v>12</v>
      </c>
      <c r="C29" s="50" t="s">
        <v>114</v>
      </c>
      <c r="D29" s="58" t="s">
        <v>95</v>
      </c>
      <c r="E29" s="51">
        <v>2015</v>
      </c>
      <c r="F29" s="51" t="s">
        <v>108</v>
      </c>
      <c r="G29" s="60">
        <v>50400</v>
      </c>
      <c r="H29" s="49">
        <v>525700</v>
      </c>
      <c r="I29" s="51" t="s">
        <v>14</v>
      </c>
      <c r="J29" s="49">
        <v>846720.0000000001</v>
      </c>
      <c r="K29" s="74">
        <v>0.620866402116402</v>
      </c>
    </row>
    <row r="30" spans="1:11" ht="39.75" customHeight="1">
      <c r="A30" s="29">
        <v>29</v>
      </c>
      <c r="B30" s="31" t="s">
        <v>145</v>
      </c>
      <c r="C30" s="53" t="s">
        <v>138</v>
      </c>
      <c r="D30" s="53" t="s">
        <v>140</v>
      </c>
      <c r="E30" s="32" t="s">
        <v>102</v>
      </c>
      <c r="F30" s="31" t="s">
        <v>100</v>
      </c>
      <c r="G30" s="33">
        <f>7196*8</f>
        <v>57568</v>
      </c>
      <c r="H30" s="62">
        <v>525476</v>
      </c>
      <c r="I30" s="34" t="s">
        <v>14</v>
      </c>
      <c r="J30" s="64">
        <v>1151360</v>
      </c>
      <c r="K30" s="75">
        <f>H30/J30</f>
        <v>0.45639591439688715</v>
      </c>
    </row>
    <row r="31" spans="1:11" ht="39.75" customHeight="1">
      <c r="A31" s="3">
        <v>30</v>
      </c>
      <c r="B31" s="1" t="s">
        <v>41</v>
      </c>
      <c r="C31" s="5" t="s">
        <v>73</v>
      </c>
      <c r="D31" s="5" t="s">
        <v>65</v>
      </c>
      <c r="E31" s="1">
        <v>2014</v>
      </c>
      <c r="F31" s="1" t="s">
        <v>67</v>
      </c>
      <c r="G31" s="6">
        <v>119648</v>
      </c>
      <c r="H31" s="65">
        <v>522620</v>
      </c>
      <c r="I31" s="1" t="s">
        <v>42</v>
      </c>
      <c r="J31" s="65">
        <v>2488680</v>
      </c>
      <c r="K31" s="68">
        <v>0.21</v>
      </c>
    </row>
    <row r="32" spans="1:11" ht="39.75" customHeight="1">
      <c r="A32" s="48">
        <v>31</v>
      </c>
      <c r="B32" s="51" t="s">
        <v>12</v>
      </c>
      <c r="C32" s="50" t="s">
        <v>115</v>
      </c>
      <c r="D32" s="58" t="s">
        <v>111</v>
      </c>
      <c r="E32" s="51">
        <v>2015</v>
      </c>
      <c r="F32" s="51" t="s">
        <v>63</v>
      </c>
      <c r="G32" s="60">
        <v>39600</v>
      </c>
      <c r="H32" s="49">
        <v>515800</v>
      </c>
      <c r="I32" s="51" t="s">
        <v>14</v>
      </c>
      <c r="J32" s="49">
        <v>823680.0000000001</v>
      </c>
      <c r="K32" s="74">
        <v>0.6262140637140636</v>
      </c>
    </row>
    <row r="33" spans="1:11" ht="39.75" customHeight="1">
      <c r="A33" s="29">
        <v>32</v>
      </c>
      <c r="B33" s="31" t="s">
        <v>41</v>
      </c>
      <c r="C33" s="53" t="s">
        <v>152</v>
      </c>
      <c r="D33" s="53" t="s">
        <v>155</v>
      </c>
      <c r="E33" s="32" t="s">
        <v>90</v>
      </c>
      <c r="F33" s="31" t="s">
        <v>96</v>
      </c>
      <c r="G33" s="33">
        <v>34480</v>
      </c>
      <c r="H33" s="62">
        <v>509896</v>
      </c>
      <c r="I33" s="34" t="s">
        <v>14</v>
      </c>
      <c r="J33" s="64">
        <v>1103360</v>
      </c>
      <c r="K33" s="75">
        <f>H33/J33</f>
        <v>0.4621302204176334</v>
      </c>
    </row>
    <row r="34" spans="1:11" ht="39.75" customHeight="1">
      <c r="A34" s="29">
        <v>33</v>
      </c>
      <c r="B34" s="31" t="s">
        <v>145</v>
      </c>
      <c r="C34" s="53" t="s">
        <v>168</v>
      </c>
      <c r="D34" s="53" t="s">
        <v>142</v>
      </c>
      <c r="E34" s="32" t="s">
        <v>90</v>
      </c>
      <c r="F34" s="31" t="s">
        <v>96</v>
      </c>
      <c r="G34" s="33">
        <f>2000*16</f>
        <v>32000</v>
      </c>
      <c r="H34" s="62">
        <v>507184</v>
      </c>
      <c r="I34" s="34" t="s">
        <v>14</v>
      </c>
      <c r="J34" s="64">
        <v>972800</v>
      </c>
      <c r="K34" s="75">
        <f>H34/J34</f>
        <v>0.5213651315789474</v>
      </c>
    </row>
    <row r="35" spans="1:11" ht="39.75" customHeight="1">
      <c r="A35" s="48">
        <v>34</v>
      </c>
      <c r="B35" s="51" t="s">
        <v>12</v>
      </c>
      <c r="C35" s="50" t="s">
        <v>116</v>
      </c>
      <c r="D35" s="58" t="s">
        <v>111</v>
      </c>
      <c r="E35" s="51">
        <v>2015</v>
      </c>
      <c r="F35" s="51" t="s">
        <v>63</v>
      </c>
      <c r="G35" s="60">
        <v>10200</v>
      </c>
      <c r="H35" s="49">
        <v>501700</v>
      </c>
      <c r="I35" s="51" t="s">
        <v>14</v>
      </c>
      <c r="J35" s="49">
        <v>801840</v>
      </c>
      <c r="K35" s="74">
        <v>0.6256859223785294</v>
      </c>
    </row>
    <row r="36" spans="1:11" ht="39.75" customHeight="1">
      <c r="A36" s="48">
        <v>35</v>
      </c>
      <c r="B36" s="51" t="s">
        <v>12</v>
      </c>
      <c r="C36" s="50" t="s">
        <v>117</v>
      </c>
      <c r="D36" s="58" t="s">
        <v>95</v>
      </c>
      <c r="E36" s="51">
        <v>2015</v>
      </c>
      <c r="F36" s="51" t="s">
        <v>108</v>
      </c>
      <c r="G36" s="60">
        <v>47040</v>
      </c>
      <c r="H36" s="49">
        <v>497300</v>
      </c>
      <c r="I36" s="51" t="s">
        <v>14</v>
      </c>
      <c r="J36" s="49">
        <v>790272.0000000001</v>
      </c>
      <c r="K36" s="74">
        <v>0.6292770084224165</v>
      </c>
    </row>
    <row r="37" spans="1:11" ht="39.75" customHeight="1">
      <c r="A37" s="3">
        <v>36</v>
      </c>
      <c r="B37" s="1" t="s">
        <v>15</v>
      </c>
      <c r="C37" s="5" t="s">
        <v>16</v>
      </c>
      <c r="D37" s="19" t="s">
        <v>17</v>
      </c>
      <c r="E37" s="1">
        <v>2010</v>
      </c>
      <c r="F37" s="1" t="s">
        <v>18</v>
      </c>
      <c r="G37" s="6">
        <v>33120</v>
      </c>
      <c r="H37" s="65">
        <v>496500</v>
      </c>
      <c r="I37" s="1" t="s">
        <v>19</v>
      </c>
      <c r="J37" s="65">
        <v>1138440</v>
      </c>
      <c r="K37" s="68">
        <v>0.436</v>
      </c>
    </row>
    <row r="38" spans="1:11" ht="39.75" customHeight="1">
      <c r="A38" s="31">
        <v>37</v>
      </c>
      <c r="B38" s="31" t="s">
        <v>145</v>
      </c>
      <c r="C38" s="30" t="s">
        <v>137</v>
      </c>
      <c r="D38" s="53" t="s">
        <v>160</v>
      </c>
      <c r="E38" s="32" t="s">
        <v>102</v>
      </c>
      <c r="F38" s="31" t="s">
        <v>96</v>
      </c>
      <c r="G38" s="33">
        <f>240*6</f>
        <v>1440</v>
      </c>
      <c r="H38" s="64">
        <v>486450</v>
      </c>
      <c r="I38" s="66" t="s">
        <v>14</v>
      </c>
      <c r="J38" s="64">
        <v>710592</v>
      </c>
      <c r="K38" s="75">
        <f>H38/J38</f>
        <v>0.684570048635504</v>
      </c>
    </row>
    <row r="39" spans="1:11" ht="39.75" customHeight="1">
      <c r="A39" s="31">
        <v>38</v>
      </c>
      <c r="B39" s="31" t="s">
        <v>145</v>
      </c>
      <c r="C39" s="30" t="s">
        <v>157</v>
      </c>
      <c r="D39" s="53" t="s">
        <v>161</v>
      </c>
      <c r="E39" s="32" t="s">
        <v>162</v>
      </c>
      <c r="F39" s="31" t="s">
        <v>96</v>
      </c>
      <c r="G39" s="33">
        <f>240*6</f>
        <v>1440</v>
      </c>
      <c r="H39" s="64">
        <v>485514</v>
      </c>
      <c r="I39" s="66" t="s">
        <v>14</v>
      </c>
      <c r="J39" s="64">
        <v>710592</v>
      </c>
      <c r="K39" s="75">
        <f>H39/J39</f>
        <v>0.6832528370710619</v>
      </c>
    </row>
    <row r="40" spans="1:11" ht="39.75" customHeight="1">
      <c r="A40" s="48">
        <v>39</v>
      </c>
      <c r="B40" s="51" t="s">
        <v>12</v>
      </c>
      <c r="C40" s="50" t="s">
        <v>118</v>
      </c>
      <c r="D40" s="58" t="s">
        <v>33</v>
      </c>
      <c r="E40" s="51">
        <v>2015</v>
      </c>
      <c r="F40" s="51" t="s">
        <v>62</v>
      </c>
      <c r="G40" s="60">
        <v>252000</v>
      </c>
      <c r="H40" s="49">
        <v>474000</v>
      </c>
      <c r="I40" s="51" t="s">
        <v>14</v>
      </c>
      <c r="J40" s="49">
        <v>2620800.0000000005</v>
      </c>
      <c r="K40" s="74">
        <v>0.18086080586080583</v>
      </c>
    </row>
    <row r="41" spans="1:11" ht="39.75" customHeight="1">
      <c r="A41" s="42">
        <v>40</v>
      </c>
      <c r="B41" s="43" t="s">
        <v>99</v>
      </c>
      <c r="C41" s="44" t="s">
        <v>188</v>
      </c>
      <c r="D41" s="43" t="s">
        <v>189</v>
      </c>
      <c r="E41" s="45" t="s">
        <v>89</v>
      </c>
      <c r="F41" s="46" t="s">
        <v>97</v>
      </c>
      <c r="G41" s="47">
        <v>20000</v>
      </c>
      <c r="H41" s="47">
        <v>473256</v>
      </c>
      <c r="I41" s="79" t="s">
        <v>14</v>
      </c>
      <c r="J41" s="47">
        <v>656000</v>
      </c>
      <c r="K41" s="77">
        <v>0.7214268292682927</v>
      </c>
    </row>
    <row r="42" spans="1:11" ht="39.75" customHeight="1">
      <c r="A42" s="42">
        <v>40</v>
      </c>
      <c r="B42" s="43" t="s">
        <v>99</v>
      </c>
      <c r="C42" s="44" t="s">
        <v>190</v>
      </c>
      <c r="D42" s="43" t="s">
        <v>189</v>
      </c>
      <c r="E42" s="45" t="s">
        <v>88</v>
      </c>
      <c r="F42" s="46" t="s">
        <v>97</v>
      </c>
      <c r="G42" s="47">
        <v>20000</v>
      </c>
      <c r="H42" s="47">
        <v>473256</v>
      </c>
      <c r="I42" s="79" t="s">
        <v>14</v>
      </c>
      <c r="J42" s="47">
        <v>656000</v>
      </c>
      <c r="K42" s="77">
        <v>0.7214268292682927</v>
      </c>
    </row>
    <row r="43" spans="1:11" ht="39.75" customHeight="1">
      <c r="A43" s="42">
        <v>40</v>
      </c>
      <c r="B43" s="43" t="s">
        <v>99</v>
      </c>
      <c r="C43" s="44" t="s">
        <v>188</v>
      </c>
      <c r="D43" s="43" t="s">
        <v>191</v>
      </c>
      <c r="E43" s="45" t="s">
        <v>89</v>
      </c>
      <c r="F43" s="46" t="s">
        <v>97</v>
      </c>
      <c r="G43" s="47">
        <v>20000</v>
      </c>
      <c r="H43" s="47">
        <v>473256</v>
      </c>
      <c r="I43" s="79" t="s">
        <v>14</v>
      </c>
      <c r="J43" s="47">
        <v>656000</v>
      </c>
      <c r="K43" s="77">
        <v>0.7214268292682927</v>
      </c>
    </row>
    <row r="44" spans="1:11" ht="39.75" customHeight="1">
      <c r="A44" s="48">
        <v>43</v>
      </c>
      <c r="B44" s="51" t="s">
        <v>12</v>
      </c>
      <c r="C44" s="50" t="s">
        <v>119</v>
      </c>
      <c r="D44" s="58" t="s">
        <v>111</v>
      </c>
      <c r="E44" s="51">
        <v>2015</v>
      </c>
      <c r="F44" s="51" t="s">
        <v>63</v>
      </c>
      <c r="G44" s="60">
        <v>36000</v>
      </c>
      <c r="H44" s="49">
        <v>469400</v>
      </c>
      <c r="I44" s="51" t="s">
        <v>14</v>
      </c>
      <c r="J44" s="49">
        <v>748800.0000000001</v>
      </c>
      <c r="K44" s="74">
        <v>0.626869658119658</v>
      </c>
    </row>
    <row r="45" spans="1:11" ht="39.75" customHeight="1">
      <c r="A45" s="29">
        <v>44</v>
      </c>
      <c r="B45" s="31" t="s">
        <v>145</v>
      </c>
      <c r="C45" s="53" t="s">
        <v>150</v>
      </c>
      <c r="D45" s="53" t="s">
        <v>170</v>
      </c>
      <c r="E45" s="35" t="s">
        <v>103</v>
      </c>
      <c r="F45" s="31" t="s">
        <v>96</v>
      </c>
      <c r="G45" s="33">
        <f>6000*8</f>
        <v>48000</v>
      </c>
      <c r="H45" s="62">
        <v>469284</v>
      </c>
      <c r="I45" s="34" t="s">
        <v>14</v>
      </c>
      <c r="J45" s="64">
        <v>998400</v>
      </c>
      <c r="K45" s="75">
        <f>H45/J45</f>
        <v>0.4700360576923077</v>
      </c>
    </row>
    <row r="46" spans="1:11" ht="39.75" customHeight="1">
      <c r="A46" s="48">
        <v>45</v>
      </c>
      <c r="B46" s="51" t="s">
        <v>12</v>
      </c>
      <c r="C46" s="50" t="s">
        <v>120</v>
      </c>
      <c r="D46" s="58" t="s">
        <v>25</v>
      </c>
      <c r="E46" s="51">
        <v>2015</v>
      </c>
      <c r="F46" s="51" t="s">
        <v>26</v>
      </c>
      <c r="G46" s="60">
        <v>153000</v>
      </c>
      <c r="H46" s="49">
        <v>468200</v>
      </c>
      <c r="I46" s="51" t="s">
        <v>14</v>
      </c>
      <c r="J46" s="49">
        <v>2570400.0000000005</v>
      </c>
      <c r="K46" s="74">
        <v>0.18215063803299095</v>
      </c>
    </row>
    <row r="47" spans="1:11" ht="39.75" customHeight="1">
      <c r="A47" s="29">
        <v>46</v>
      </c>
      <c r="B47" s="31" t="s">
        <v>145</v>
      </c>
      <c r="C47" s="53" t="s">
        <v>171</v>
      </c>
      <c r="D47" s="53" t="s">
        <v>154</v>
      </c>
      <c r="E47" s="32" t="s">
        <v>102</v>
      </c>
      <c r="F47" s="31" t="s">
        <v>96</v>
      </c>
      <c r="G47" s="33">
        <f>3000*10</f>
        <v>30000</v>
      </c>
      <c r="H47" s="62">
        <v>463212</v>
      </c>
      <c r="I47" s="34" t="s">
        <v>14</v>
      </c>
      <c r="J47" s="64">
        <v>960000</v>
      </c>
      <c r="K47" s="75">
        <f>H47/J47</f>
        <v>0.4825125</v>
      </c>
    </row>
    <row r="48" spans="1:11" ht="39.75" customHeight="1">
      <c r="A48" s="48">
        <v>47</v>
      </c>
      <c r="B48" s="51" t="s">
        <v>12</v>
      </c>
      <c r="C48" s="50" t="s">
        <v>121</v>
      </c>
      <c r="D48" s="58" t="s">
        <v>95</v>
      </c>
      <c r="E48" s="51">
        <v>2015</v>
      </c>
      <c r="F48" s="51" t="s">
        <v>122</v>
      </c>
      <c r="G48" s="60">
        <v>120000</v>
      </c>
      <c r="H48" s="49">
        <v>462200</v>
      </c>
      <c r="I48" s="51" t="s">
        <v>14</v>
      </c>
      <c r="J48" s="49">
        <v>2400000</v>
      </c>
      <c r="K48" s="74">
        <v>0.19258333333333333</v>
      </c>
    </row>
    <row r="49" spans="1:11" ht="39.75" customHeight="1">
      <c r="A49" s="2">
        <v>48</v>
      </c>
      <c r="B49" s="1" t="s">
        <v>99</v>
      </c>
      <c r="C49" s="5" t="s">
        <v>20</v>
      </c>
      <c r="D49" s="5" t="s">
        <v>21</v>
      </c>
      <c r="E49" s="1">
        <v>2011</v>
      </c>
      <c r="F49" s="1" t="s">
        <v>74</v>
      </c>
      <c r="G49" s="6">
        <v>81577</v>
      </c>
      <c r="H49" s="65">
        <v>459684</v>
      </c>
      <c r="I49" s="1" t="s">
        <v>22</v>
      </c>
      <c r="J49" s="65">
        <v>867966</v>
      </c>
      <c r="K49" s="68">
        <v>0.53</v>
      </c>
    </row>
    <row r="50" spans="1:11" ht="39.75" customHeight="1">
      <c r="A50" s="2">
        <v>48</v>
      </c>
      <c r="B50" s="1" t="s">
        <v>99</v>
      </c>
      <c r="C50" s="5" t="s">
        <v>20</v>
      </c>
      <c r="D50" s="5" t="s">
        <v>21</v>
      </c>
      <c r="E50" s="1">
        <v>2011</v>
      </c>
      <c r="F50" s="1" t="s">
        <v>74</v>
      </c>
      <c r="G50" s="6">
        <v>81577</v>
      </c>
      <c r="H50" s="65">
        <v>459684</v>
      </c>
      <c r="I50" s="1" t="s">
        <v>23</v>
      </c>
      <c r="J50" s="65">
        <v>867966</v>
      </c>
      <c r="K50" s="68">
        <v>0.53</v>
      </c>
    </row>
    <row r="51" spans="1:11" ht="39.75" customHeight="1">
      <c r="A51" s="48">
        <v>50</v>
      </c>
      <c r="B51" s="51" t="s">
        <v>12</v>
      </c>
      <c r="C51" s="50" t="s">
        <v>123</v>
      </c>
      <c r="D51" s="58" t="s">
        <v>95</v>
      </c>
      <c r="E51" s="51">
        <v>2015</v>
      </c>
      <c r="F51" s="51" t="s">
        <v>108</v>
      </c>
      <c r="G51" s="60">
        <v>43200</v>
      </c>
      <c r="H51" s="49">
        <v>456500</v>
      </c>
      <c r="I51" s="51" t="s">
        <v>14</v>
      </c>
      <c r="J51" s="49">
        <v>725760.0000000001</v>
      </c>
      <c r="K51" s="74">
        <v>0.6289958112874778</v>
      </c>
    </row>
    <row r="52" spans="1:11" ht="39.75" customHeight="1">
      <c r="A52" s="48">
        <v>51</v>
      </c>
      <c r="B52" s="51" t="s">
        <v>12</v>
      </c>
      <c r="C52" s="50" t="s">
        <v>123</v>
      </c>
      <c r="D52" s="50" t="s">
        <v>95</v>
      </c>
      <c r="E52" s="51">
        <v>2015</v>
      </c>
      <c r="F52" s="51" t="s">
        <v>108</v>
      </c>
      <c r="G52" s="76">
        <v>43200</v>
      </c>
      <c r="H52" s="76">
        <v>456480</v>
      </c>
      <c r="I52" s="51" t="s">
        <v>14</v>
      </c>
      <c r="J52" s="76">
        <v>725760.0000000001</v>
      </c>
      <c r="K52" s="52">
        <v>0.6289682539682538</v>
      </c>
    </row>
    <row r="53" spans="1:11" ht="39.75" customHeight="1">
      <c r="A53" s="48">
        <v>52</v>
      </c>
      <c r="B53" s="51" t="s">
        <v>12</v>
      </c>
      <c r="C53" s="50" t="s">
        <v>121</v>
      </c>
      <c r="D53" s="58" t="s">
        <v>95</v>
      </c>
      <c r="E53" s="51">
        <v>2015</v>
      </c>
      <c r="F53" s="51" t="s">
        <v>108</v>
      </c>
      <c r="G53" s="60">
        <v>120000</v>
      </c>
      <c r="H53" s="49">
        <v>454800</v>
      </c>
      <c r="I53" s="51" t="s">
        <v>14</v>
      </c>
      <c r="J53" s="49">
        <v>2400000</v>
      </c>
      <c r="K53" s="74">
        <v>0.1895</v>
      </c>
    </row>
    <row r="54" spans="1:11" ht="39.75" customHeight="1">
      <c r="A54" s="48">
        <v>53</v>
      </c>
      <c r="B54" s="51" t="s">
        <v>12</v>
      </c>
      <c r="C54" s="50" t="s">
        <v>124</v>
      </c>
      <c r="D54" s="58" t="s">
        <v>33</v>
      </c>
      <c r="E54" s="51">
        <v>2015</v>
      </c>
      <c r="F54" s="51" t="s">
        <v>62</v>
      </c>
      <c r="G54" s="60">
        <v>40320</v>
      </c>
      <c r="H54" s="49">
        <v>442500</v>
      </c>
      <c r="I54" s="51" t="s">
        <v>14</v>
      </c>
      <c r="J54" s="49">
        <v>709632</v>
      </c>
      <c r="K54" s="74">
        <v>0.6235626352813853</v>
      </c>
    </row>
    <row r="55" spans="1:11" ht="39.75" customHeight="1">
      <c r="A55" s="29">
        <v>54</v>
      </c>
      <c r="B55" s="31" t="s">
        <v>145</v>
      </c>
      <c r="C55" s="53" t="s">
        <v>150</v>
      </c>
      <c r="D55" s="53" t="s">
        <v>151</v>
      </c>
      <c r="E55" s="32" t="s">
        <v>102</v>
      </c>
      <c r="F55" s="31" t="s">
        <v>96</v>
      </c>
      <c r="G55" s="33">
        <f>6270*8</f>
        <v>50160</v>
      </c>
      <c r="H55" s="62">
        <v>438197</v>
      </c>
      <c r="I55" s="34" t="s">
        <v>14</v>
      </c>
      <c r="J55" s="64">
        <v>1043328</v>
      </c>
      <c r="K55" s="75">
        <f>H55/J55</f>
        <v>0.4199992715617716</v>
      </c>
    </row>
    <row r="56" spans="1:11" ht="39.75" customHeight="1">
      <c r="A56" s="3">
        <v>55</v>
      </c>
      <c r="B56" s="1" t="s">
        <v>99</v>
      </c>
      <c r="C56" s="15" t="s">
        <v>43</v>
      </c>
      <c r="D56" s="17" t="s">
        <v>59</v>
      </c>
      <c r="E56" s="7">
        <v>2013</v>
      </c>
      <c r="F56" s="7" t="s">
        <v>58</v>
      </c>
      <c r="G56" s="8">
        <v>77328</v>
      </c>
      <c r="H56" s="65">
        <v>435744</v>
      </c>
      <c r="I56" s="7" t="s">
        <v>54</v>
      </c>
      <c r="J56" s="65">
        <v>1608423</v>
      </c>
      <c r="K56" s="69">
        <v>0.271</v>
      </c>
    </row>
    <row r="57" spans="1:11" ht="39.75" customHeight="1">
      <c r="A57" s="48">
        <v>56</v>
      </c>
      <c r="B57" s="51" t="s">
        <v>12</v>
      </c>
      <c r="C57" s="50" t="s">
        <v>125</v>
      </c>
      <c r="D57" s="58" t="s">
        <v>33</v>
      </c>
      <c r="E57" s="51">
        <v>2015</v>
      </c>
      <c r="F57" s="51" t="s">
        <v>62</v>
      </c>
      <c r="G57" s="60">
        <v>43200</v>
      </c>
      <c r="H57" s="49">
        <v>433300</v>
      </c>
      <c r="I57" s="51" t="s">
        <v>14</v>
      </c>
      <c r="J57" s="49">
        <v>691200</v>
      </c>
      <c r="K57" s="74">
        <v>0.6268807870370371</v>
      </c>
    </row>
    <row r="58" spans="1:11" ht="39.75" customHeight="1">
      <c r="A58" s="29">
        <v>57</v>
      </c>
      <c r="B58" s="31" t="s">
        <v>145</v>
      </c>
      <c r="C58" s="53" t="s">
        <v>172</v>
      </c>
      <c r="D58" s="53" t="s">
        <v>156</v>
      </c>
      <c r="E58" s="32" t="s">
        <v>90</v>
      </c>
      <c r="F58" s="31" t="s">
        <v>100</v>
      </c>
      <c r="G58" s="33">
        <f>6146*8</f>
        <v>49168</v>
      </c>
      <c r="H58" s="62">
        <v>432600</v>
      </c>
      <c r="I58" s="34" t="s">
        <v>14</v>
      </c>
      <c r="J58" s="64">
        <v>1021465</v>
      </c>
      <c r="K58" s="75">
        <f>H58/J58</f>
        <v>0.42350937134409894</v>
      </c>
    </row>
    <row r="59" spans="1:11" ht="39.75" customHeight="1">
      <c r="A59" s="48">
        <v>58</v>
      </c>
      <c r="B59" s="51" t="s">
        <v>12</v>
      </c>
      <c r="C59" s="50" t="s">
        <v>126</v>
      </c>
      <c r="D59" s="58" t="s">
        <v>95</v>
      </c>
      <c r="E59" s="51">
        <v>2015</v>
      </c>
      <c r="F59" s="51" t="s">
        <v>108</v>
      </c>
      <c r="G59" s="60">
        <v>110000</v>
      </c>
      <c r="H59" s="49">
        <v>432200</v>
      </c>
      <c r="I59" s="51" t="s">
        <v>14</v>
      </c>
      <c r="J59" s="49">
        <v>2200000</v>
      </c>
      <c r="K59" s="74">
        <v>0.19645454545454547</v>
      </c>
    </row>
    <row r="60" spans="1:11" ht="39.75" customHeight="1">
      <c r="A60" s="3">
        <v>59</v>
      </c>
      <c r="B60" s="1" t="s">
        <v>99</v>
      </c>
      <c r="C60" s="15" t="s">
        <v>43</v>
      </c>
      <c r="D60" s="17" t="s">
        <v>57</v>
      </c>
      <c r="E60" s="7">
        <v>2013</v>
      </c>
      <c r="F60" s="1" t="s">
        <v>74</v>
      </c>
      <c r="G60" s="8">
        <v>76272</v>
      </c>
      <c r="H60" s="65">
        <v>429795</v>
      </c>
      <c r="I60" s="7" t="s">
        <v>56</v>
      </c>
      <c r="J60" s="65">
        <v>1586457</v>
      </c>
      <c r="K60" s="69">
        <v>0.271</v>
      </c>
    </row>
    <row r="61" spans="1:11" ht="39.75" customHeight="1">
      <c r="A61" s="48">
        <v>60</v>
      </c>
      <c r="B61" s="51" t="s">
        <v>12</v>
      </c>
      <c r="C61" s="50" t="s">
        <v>127</v>
      </c>
      <c r="D61" s="58" t="s">
        <v>64</v>
      </c>
      <c r="E61" s="51">
        <v>2015</v>
      </c>
      <c r="F61" s="51" t="s">
        <v>128</v>
      </c>
      <c r="G61" s="60">
        <v>20000</v>
      </c>
      <c r="H61" s="49">
        <v>428300</v>
      </c>
      <c r="I61" s="51" t="s">
        <v>14</v>
      </c>
      <c r="J61" s="49">
        <v>572800</v>
      </c>
      <c r="K61" s="74">
        <v>0.7477304469273743</v>
      </c>
    </row>
    <row r="62" spans="1:11" ht="39.75" customHeight="1">
      <c r="A62" s="2">
        <v>61</v>
      </c>
      <c r="B62" s="9" t="s">
        <v>51</v>
      </c>
      <c r="C62" s="18" t="s">
        <v>53</v>
      </c>
      <c r="D62" s="18" t="s">
        <v>52</v>
      </c>
      <c r="E62" s="9">
        <v>2013</v>
      </c>
      <c r="F62" s="9" t="s">
        <v>71</v>
      </c>
      <c r="G62" s="10">
        <v>17920</v>
      </c>
      <c r="H62" s="55">
        <v>427500</v>
      </c>
      <c r="I62" s="9" t="s">
        <v>42</v>
      </c>
      <c r="J62" s="55">
        <v>508930</v>
      </c>
      <c r="K62" s="70">
        <v>0.84</v>
      </c>
    </row>
    <row r="63" spans="1:11" ht="39.75" customHeight="1">
      <c r="A63" s="2">
        <v>62</v>
      </c>
      <c r="B63" s="9" t="s">
        <v>51</v>
      </c>
      <c r="C63" s="18" t="s">
        <v>53</v>
      </c>
      <c r="D63" s="18" t="s">
        <v>52</v>
      </c>
      <c r="E63" s="9">
        <v>2013</v>
      </c>
      <c r="F63" s="9" t="s">
        <v>71</v>
      </c>
      <c r="G63" s="10">
        <v>17920</v>
      </c>
      <c r="H63" s="55">
        <v>427500</v>
      </c>
      <c r="I63" s="9" t="s">
        <v>42</v>
      </c>
      <c r="J63" s="55">
        <v>508930</v>
      </c>
      <c r="K63" s="70">
        <v>0.84</v>
      </c>
    </row>
    <row r="64" spans="1:11" ht="39.75" customHeight="1">
      <c r="A64" s="46">
        <v>63</v>
      </c>
      <c r="B64" s="43" t="s">
        <v>99</v>
      </c>
      <c r="C64" s="44" t="s">
        <v>192</v>
      </c>
      <c r="D64" s="43" t="s">
        <v>193</v>
      </c>
      <c r="E64" s="45" t="s">
        <v>181</v>
      </c>
      <c r="F64" s="46" t="s">
        <v>98</v>
      </c>
      <c r="G64" s="47">
        <v>70000</v>
      </c>
      <c r="H64" s="47">
        <v>425600</v>
      </c>
      <c r="I64" s="79" t="s">
        <v>14</v>
      </c>
      <c r="J64" s="47">
        <v>2240000</v>
      </c>
      <c r="K64" s="77">
        <v>0.19</v>
      </c>
    </row>
    <row r="65" spans="1:11" ht="39.75" customHeight="1">
      <c r="A65" s="42">
        <v>63</v>
      </c>
      <c r="B65" s="43" t="s">
        <v>99</v>
      </c>
      <c r="C65" s="44" t="s">
        <v>194</v>
      </c>
      <c r="D65" s="43" t="s">
        <v>195</v>
      </c>
      <c r="E65" s="45" t="s">
        <v>89</v>
      </c>
      <c r="F65" s="46" t="s">
        <v>96</v>
      </c>
      <c r="G65" s="47">
        <v>70000</v>
      </c>
      <c r="H65" s="47">
        <v>425600</v>
      </c>
      <c r="I65" s="79" t="s">
        <v>14</v>
      </c>
      <c r="J65" s="47">
        <v>2240000</v>
      </c>
      <c r="K65" s="77">
        <v>0.19</v>
      </c>
    </row>
    <row r="66" spans="1:11" ht="39.75" customHeight="1">
      <c r="A66" s="46">
        <v>63</v>
      </c>
      <c r="B66" s="43" t="s">
        <v>99</v>
      </c>
      <c r="C66" s="44" t="s">
        <v>194</v>
      </c>
      <c r="D66" s="43" t="s">
        <v>195</v>
      </c>
      <c r="E66" s="45" t="s">
        <v>89</v>
      </c>
      <c r="F66" s="46" t="s">
        <v>98</v>
      </c>
      <c r="G66" s="47">
        <v>70000</v>
      </c>
      <c r="H66" s="47">
        <v>425600</v>
      </c>
      <c r="I66" s="79" t="s">
        <v>14</v>
      </c>
      <c r="J66" s="47">
        <v>2240000</v>
      </c>
      <c r="K66" s="77">
        <v>0.19</v>
      </c>
    </row>
    <row r="67" spans="1:11" ht="39.75" customHeight="1">
      <c r="A67" s="48">
        <v>66</v>
      </c>
      <c r="B67" s="51" t="s">
        <v>12</v>
      </c>
      <c r="C67" s="50" t="s">
        <v>129</v>
      </c>
      <c r="D67" s="58" t="s">
        <v>25</v>
      </c>
      <c r="E67" s="51">
        <v>2015</v>
      </c>
      <c r="F67" s="51" t="s">
        <v>26</v>
      </c>
      <c r="G67" s="60">
        <v>134400</v>
      </c>
      <c r="H67" s="49">
        <v>423400</v>
      </c>
      <c r="I67" s="51" t="s">
        <v>14</v>
      </c>
      <c r="J67" s="49">
        <v>2257920.0000000005</v>
      </c>
      <c r="K67" s="74">
        <v>0.1875177154195011</v>
      </c>
    </row>
    <row r="68" spans="1:11" ht="39.75" customHeight="1">
      <c r="A68" s="48">
        <v>67</v>
      </c>
      <c r="B68" s="51" t="s">
        <v>12</v>
      </c>
      <c r="C68" s="50" t="s">
        <v>130</v>
      </c>
      <c r="D68" s="58" t="s">
        <v>111</v>
      </c>
      <c r="E68" s="51">
        <v>2015</v>
      </c>
      <c r="F68" s="51" t="s">
        <v>63</v>
      </c>
      <c r="G68" s="60">
        <v>32400</v>
      </c>
      <c r="H68" s="49">
        <v>421200</v>
      </c>
      <c r="I68" s="51" t="s">
        <v>14</v>
      </c>
      <c r="J68" s="49">
        <v>673920.0000000001</v>
      </c>
      <c r="K68" s="74">
        <v>0.6249999999999999</v>
      </c>
    </row>
    <row r="69" spans="1:11" ht="39.75" customHeight="1">
      <c r="A69" s="3">
        <v>68</v>
      </c>
      <c r="B69" s="9" t="s">
        <v>41</v>
      </c>
      <c r="C69" s="18" t="s">
        <v>68</v>
      </c>
      <c r="D69" s="18" t="s">
        <v>65</v>
      </c>
      <c r="E69" s="9">
        <v>2014</v>
      </c>
      <c r="F69" s="9" t="s">
        <v>72</v>
      </c>
      <c r="G69" s="10">
        <v>62672</v>
      </c>
      <c r="H69" s="55">
        <v>421160</v>
      </c>
      <c r="I69" s="9" t="s">
        <v>42</v>
      </c>
      <c r="J69" s="55">
        <v>1052890</v>
      </c>
      <c r="K69" s="70">
        <v>0.4</v>
      </c>
    </row>
    <row r="70" spans="1:11" ht="39.75" customHeight="1">
      <c r="A70" s="3">
        <v>69</v>
      </c>
      <c r="B70" s="2" t="s">
        <v>12</v>
      </c>
      <c r="C70" s="24" t="s">
        <v>60</v>
      </c>
      <c r="D70" s="5" t="s">
        <v>86</v>
      </c>
      <c r="E70" s="2">
        <v>2014</v>
      </c>
      <c r="F70" s="2" t="s">
        <v>67</v>
      </c>
      <c r="G70" s="54">
        <v>43200</v>
      </c>
      <c r="H70" s="23">
        <v>418100</v>
      </c>
      <c r="I70" s="2" t="s">
        <v>14</v>
      </c>
      <c r="J70" s="23">
        <v>760320.0000000001</v>
      </c>
      <c r="K70" s="71">
        <f>H70/J70</f>
        <v>0.549900042087542</v>
      </c>
    </row>
    <row r="71" spans="1:11" ht="39.75" customHeight="1">
      <c r="A71" s="2">
        <v>70</v>
      </c>
      <c r="B71" s="2" t="s">
        <v>41</v>
      </c>
      <c r="C71" s="24" t="s">
        <v>69</v>
      </c>
      <c r="D71" s="5" t="s">
        <v>65</v>
      </c>
      <c r="E71" s="2">
        <v>2014</v>
      </c>
      <c r="F71" s="2" t="s">
        <v>67</v>
      </c>
      <c r="G71" s="54">
        <v>99312</v>
      </c>
      <c r="H71" s="23">
        <v>417110</v>
      </c>
      <c r="I71" s="2" t="s">
        <v>42</v>
      </c>
      <c r="J71" s="23">
        <v>1668440</v>
      </c>
      <c r="K71" s="71">
        <v>0.25</v>
      </c>
    </row>
    <row r="72" spans="1:11" ht="39.75" customHeight="1">
      <c r="A72" s="36">
        <v>71</v>
      </c>
      <c r="B72" s="57" t="s">
        <v>94</v>
      </c>
      <c r="C72" s="37" t="s">
        <v>91</v>
      </c>
      <c r="D72" s="59" t="s">
        <v>92</v>
      </c>
      <c r="E72" s="41" t="s">
        <v>90</v>
      </c>
      <c r="F72" s="38" t="s">
        <v>93</v>
      </c>
      <c r="G72" s="39">
        <v>18000</v>
      </c>
      <c r="H72" s="61">
        <f>J72*K72</f>
        <v>414719.99999999994</v>
      </c>
      <c r="I72" s="40" t="s">
        <v>14</v>
      </c>
      <c r="J72" s="63">
        <f>2.4*12*1500*16</f>
        <v>691199.9999999999</v>
      </c>
      <c r="K72" s="73">
        <v>0.6</v>
      </c>
    </row>
    <row r="73" spans="1:11" ht="39.75" customHeight="1">
      <c r="A73" s="48">
        <v>72</v>
      </c>
      <c r="B73" s="51" t="s">
        <v>12</v>
      </c>
      <c r="C73" s="50" t="s">
        <v>173</v>
      </c>
      <c r="D73" s="50" t="s">
        <v>111</v>
      </c>
      <c r="E73" s="51">
        <v>2015</v>
      </c>
      <c r="F73" s="51" t="s">
        <v>63</v>
      </c>
      <c r="G73" s="76">
        <v>31680</v>
      </c>
      <c r="H73" s="76">
        <v>412640</v>
      </c>
      <c r="I73" s="51" t="s">
        <v>14</v>
      </c>
      <c r="J73" s="76">
        <v>658944.0000000001</v>
      </c>
      <c r="K73" s="52">
        <v>0.6262140637140636</v>
      </c>
    </row>
    <row r="74" spans="1:11" ht="39.75" customHeight="1">
      <c r="A74" s="2">
        <v>73</v>
      </c>
      <c r="B74" s="1" t="s">
        <v>99</v>
      </c>
      <c r="C74" s="15" t="s">
        <v>43</v>
      </c>
      <c r="D74" s="17" t="s">
        <v>57</v>
      </c>
      <c r="E74" s="7">
        <v>2013</v>
      </c>
      <c r="F74" s="1" t="s">
        <v>74</v>
      </c>
      <c r="G74" s="8">
        <v>73104</v>
      </c>
      <c r="H74" s="65">
        <v>411942</v>
      </c>
      <c r="I74" s="7" t="s">
        <v>54</v>
      </c>
      <c r="J74" s="65">
        <v>1520562</v>
      </c>
      <c r="K74" s="69">
        <v>0.271</v>
      </c>
    </row>
    <row r="75" spans="1:11" ht="39.75" customHeight="1">
      <c r="A75" s="3">
        <v>74</v>
      </c>
      <c r="B75" s="1" t="s">
        <v>99</v>
      </c>
      <c r="C75" s="11" t="s">
        <v>44</v>
      </c>
      <c r="D75" s="78" t="s">
        <v>57</v>
      </c>
      <c r="E75" s="7">
        <v>2013</v>
      </c>
      <c r="F75" s="1" t="s">
        <v>74</v>
      </c>
      <c r="G75" s="4">
        <v>72896</v>
      </c>
      <c r="H75" s="65">
        <v>410772</v>
      </c>
      <c r="I75" s="3" t="s">
        <v>55</v>
      </c>
      <c r="J75" s="65">
        <v>1516236</v>
      </c>
      <c r="K75" s="67">
        <v>0.271</v>
      </c>
    </row>
    <row r="76" spans="1:11" ht="39.75" customHeight="1">
      <c r="A76" s="3">
        <v>75</v>
      </c>
      <c r="B76" s="1" t="s">
        <v>99</v>
      </c>
      <c r="C76" s="11" t="s">
        <v>45</v>
      </c>
      <c r="D76" s="16" t="s">
        <v>82</v>
      </c>
      <c r="E76" s="3">
        <v>2013</v>
      </c>
      <c r="F76" s="3" t="s">
        <v>83</v>
      </c>
      <c r="G76" s="4">
        <v>72768</v>
      </c>
      <c r="H76" s="65">
        <v>410048</v>
      </c>
      <c r="I76" s="3" t="s">
        <v>84</v>
      </c>
      <c r="J76" s="65">
        <v>1513576</v>
      </c>
      <c r="K76" s="67">
        <v>0.271</v>
      </c>
    </row>
    <row r="77" spans="1:11" ht="39.75" customHeight="1">
      <c r="A77" s="48">
        <v>76</v>
      </c>
      <c r="B77" s="51" t="s">
        <v>12</v>
      </c>
      <c r="C77" s="50" t="s">
        <v>131</v>
      </c>
      <c r="D77" s="58" t="s">
        <v>25</v>
      </c>
      <c r="E77" s="51">
        <v>2015</v>
      </c>
      <c r="F77" s="51" t="s">
        <v>26</v>
      </c>
      <c r="G77" s="60">
        <v>135000</v>
      </c>
      <c r="H77" s="49">
        <v>408300</v>
      </c>
      <c r="I77" s="51" t="s">
        <v>14</v>
      </c>
      <c r="J77" s="49">
        <v>2268000.0000000005</v>
      </c>
      <c r="K77" s="74">
        <v>0.18002645502645498</v>
      </c>
    </row>
    <row r="78" spans="1:11" ht="39.75" customHeight="1">
      <c r="A78" s="48">
        <v>77</v>
      </c>
      <c r="B78" s="51" t="s">
        <v>12</v>
      </c>
      <c r="C78" s="50" t="s">
        <v>132</v>
      </c>
      <c r="D78" s="58" t="s">
        <v>133</v>
      </c>
      <c r="E78" s="51">
        <v>2015</v>
      </c>
      <c r="F78" s="51" t="s">
        <v>7</v>
      </c>
      <c r="G78" s="60">
        <v>13560</v>
      </c>
      <c r="H78" s="49">
        <v>405800</v>
      </c>
      <c r="I78" s="51" t="s">
        <v>14</v>
      </c>
      <c r="J78" s="49">
        <v>542400</v>
      </c>
      <c r="K78" s="74">
        <v>0.7481563421828908</v>
      </c>
    </row>
    <row r="79" spans="1:11" ht="39.75" customHeight="1">
      <c r="A79" s="42">
        <v>78</v>
      </c>
      <c r="B79" s="43" t="s">
        <v>99</v>
      </c>
      <c r="C79" s="44" t="s">
        <v>196</v>
      </c>
      <c r="D79" s="43" t="s">
        <v>197</v>
      </c>
      <c r="E79" s="45" t="s">
        <v>89</v>
      </c>
      <c r="F79" s="46" t="s">
        <v>198</v>
      </c>
      <c r="G79" s="47">
        <v>100000</v>
      </c>
      <c r="H79" s="47">
        <v>404800</v>
      </c>
      <c r="I79" s="79" t="s">
        <v>14</v>
      </c>
      <c r="J79" s="47">
        <v>1760000</v>
      </c>
      <c r="K79" s="77">
        <v>0.23</v>
      </c>
    </row>
    <row r="80" spans="1:11" ht="39.75" customHeight="1">
      <c r="A80" s="29">
        <v>79</v>
      </c>
      <c r="B80" s="31" t="s">
        <v>145</v>
      </c>
      <c r="C80" s="53" t="s">
        <v>165</v>
      </c>
      <c r="D80" s="53" t="s">
        <v>166</v>
      </c>
      <c r="E80" s="32" t="s">
        <v>102</v>
      </c>
      <c r="F80" s="31" t="s">
        <v>100</v>
      </c>
      <c r="G80" s="33">
        <f>9254*6</f>
        <v>55524</v>
      </c>
      <c r="H80" s="62">
        <v>404219</v>
      </c>
      <c r="I80" s="34" t="s">
        <v>14</v>
      </c>
      <c r="J80" s="64">
        <v>977222.4</v>
      </c>
      <c r="K80" s="75">
        <f>H80/J80</f>
        <v>0.4136407433967948</v>
      </c>
    </row>
    <row r="81" spans="1:11" ht="39.75" customHeight="1">
      <c r="A81" s="48">
        <v>80</v>
      </c>
      <c r="B81" s="51" t="s">
        <v>12</v>
      </c>
      <c r="C81" s="50" t="s">
        <v>134</v>
      </c>
      <c r="D81" s="58" t="s">
        <v>95</v>
      </c>
      <c r="E81" s="51">
        <v>2015</v>
      </c>
      <c r="F81" s="51" t="s">
        <v>108</v>
      </c>
      <c r="G81" s="60">
        <v>108000</v>
      </c>
      <c r="H81" s="49">
        <v>401600</v>
      </c>
      <c r="I81" s="51" t="s">
        <v>14</v>
      </c>
      <c r="J81" s="49">
        <v>2160000</v>
      </c>
      <c r="K81" s="74">
        <v>0.18592592592592594</v>
      </c>
    </row>
    <row r="82" spans="1:11" ht="39.75" customHeight="1">
      <c r="A82" s="29">
        <v>81</v>
      </c>
      <c r="B82" s="31" t="s">
        <v>145</v>
      </c>
      <c r="C82" s="53" t="s">
        <v>148</v>
      </c>
      <c r="D82" s="53" t="s">
        <v>149</v>
      </c>
      <c r="E82" s="32" t="s">
        <v>90</v>
      </c>
      <c r="F82" s="31" t="s">
        <v>96</v>
      </c>
      <c r="G82" s="33">
        <f>7616*6</f>
        <v>45696</v>
      </c>
      <c r="H82" s="62">
        <v>399200</v>
      </c>
      <c r="I82" s="34" t="s">
        <v>14</v>
      </c>
      <c r="J82" s="64">
        <v>950476</v>
      </c>
      <c r="K82" s="75">
        <f>H82/J82</f>
        <v>0.42000008416835355</v>
      </c>
    </row>
    <row r="83" spans="1:11" ht="39.75" customHeight="1">
      <c r="A83" s="46">
        <v>82</v>
      </c>
      <c r="B83" s="43" t="s">
        <v>99</v>
      </c>
      <c r="C83" s="44" t="s">
        <v>199</v>
      </c>
      <c r="D83" s="43" t="s">
        <v>200</v>
      </c>
      <c r="E83" s="45" t="s">
        <v>181</v>
      </c>
      <c r="F83" s="46" t="s">
        <v>198</v>
      </c>
      <c r="G83" s="47">
        <v>980000</v>
      </c>
      <c r="H83" s="47">
        <v>398429</v>
      </c>
      <c r="I83" s="79" t="s">
        <v>14</v>
      </c>
      <c r="J83" s="47">
        <v>1724800</v>
      </c>
      <c r="K83" s="77">
        <v>0.23100000000000004</v>
      </c>
    </row>
    <row r="84" spans="1:11" ht="39.75" customHeight="1">
      <c r="A84" s="42">
        <v>83</v>
      </c>
      <c r="B84" s="43" t="s">
        <v>99</v>
      </c>
      <c r="C84" s="44" t="s">
        <v>201</v>
      </c>
      <c r="D84" s="43" t="s">
        <v>202</v>
      </c>
      <c r="E84" s="45" t="s">
        <v>89</v>
      </c>
      <c r="F84" s="46" t="s">
        <v>63</v>
      </c>
      <c r="G84" s="47">
        <f>6000*12</f>
        <v>72000</v>
      </c>
      <c r="H84" s="47">
        <v>397440</v>
      </c>
      <c r="I84" s="79" t="s">
        <v>14</v>
      </c>
      <c r="J84" s="47">
        <v>1324800</v>
      </c>
      <c r="K84" s="77">
        <v>0.3</v>
      </c>
    </row>
    <row r="85" spans="1:11" ht="39.75" customHeight="1">
      <c r="A85" s="48">
        <v>84</v>
      </c>
      <c r="B85" s="51" t="s">
        <v>12</v>
      </c>
      <c r="C85" s="50" t="s">
        <v>135</v>
      </c>
      <c r="D85" s="58" t="s">
        <v>33</v>
      </c>
      <c r="E85" s="51">
        <v>2015</v>
      </c>
      <c r="F85" s="51" t="s">
        <v>62</v>
      </c>
      <c r="G85" s="60">
        <v>216000</v>
      </c>
      <c r="H85" s="49">
        <v>394100</v>
      </c>
      <c r="I85" s="51" t="s">
        <v>14</v>
      </c>
      <c r="J85" s="49">
        <v>2246400.0000000005</v>
      </c>
      <c r="K85" s="74">
        <v>0.17543625356125353</v>
      </c>
    </row>
    <row r="86" spans="1:11" ht="39.75" customHeight="1">
      <c r="A86" s="46">
        <v>85</v>
      </c>
      <c r="B86" s="43" t="s">
        <v>99</v>
      </c>
      <c r="C86" s="44" t="s">
        <v>203</v>
      </c>
      <c r="D86" s="43" t="s">
        <v>204</v>
      </c>
      <c r="E86" s="45" t="s">
        <v>89</v>
      </c>
      <c r="F86" s="46" t="s">
        <v>198</v>
      </c>
      <c r="G86" s="47">
        <v>96000</v>
      </c>
      <c r="H86" s="47">
        <v>391987</v>
      </c>
      <c r="I86" s="79" t="s">
        <v>14</v>
      </c>
      <c r="J86" s="47">
        <v>1689600</v>
      </c>
      <c r="K86" s="77">
        <v>0.232</v>
      </c>
    </row>
    <row r="87" spans="1:11" ht="39.75" customHeight="1">
      <c r="A87" s="42">
        <v>85</v>
      </c>
      <c r="B87" s="43" t="s">
        <v>99</v>
      </c>
      <c r="C87" s="44" t="s">
        <v>205</v>
      </c>
      <c r="D87" s="43" t="s">
        <v>206</v>
      </c>
      <c r="E87" s="45" t="s">
        <v>89</v>
      </c>
      <c r="F87" s="46" t="s">
        <v>198</v>
      </c>
      <c r="G87" s="47">
        <v>96000</v>
      </c>
      <c r="H87" s="47">
        <v>391987</v>
      </c>
      <c r="I87" s="79" t="s">
        <v>14</v>
      </c>
      <c r="J87" s="47">
        <v>1689600</v>
      </c>
      <c r="K87" s="77">
        <v>0.232</v>
      </c>
    </row>
    <row r="88" spans="1:11" ht="39.75" customHeight="1">
      <c r="A88" s="46">
        <v>87</v>
      </c>
      <c r="B88" s="43" t="s">
        <v>99</v>
      </c>
      <c r="C88" s="44" t="s">
        <v>207</v>
      </c>
      <c r="D88" s="43" t="s">
        <v>208</v>
      </c>
      <c r="E88" s="45" t="s">
        <v>89</v>
      </c>
      <c r="F88" s="46" t="s">
        <v>198</v>
      </c>
      <c r="G88" s="47">
        <v>96000</v>
      </c>
      <c r="H88" s="47">
        <v>391987</v>
      </c>
      <c r="I88" s="79" t="s">
        <v>14</v>
      </c>
      <c r="J88" s="47">
        <v>1689600</v>
      </c>
      <c r="K88" s="77">
        <v>0.232</v>
      </c>
    </row>
    <row r="89" spans="1:11" ht="39.75" customHeight="1">
      <c r="A89" s="42">
        <v>88</v>
      </c>
      <c r="B89" s="43" t="s">
        <v>99</v>
      </c>
      <c r="C89" s="44" t="s">
        <v>209</v>
      </c>
      <c r="D89" s="43" t="s">
        <v>210</v>
      </c>
      <c r="E89" s="45" t="s">
        <v>89</v>
      </c>
      <c r="F89" s="46" t="s">
        <v>98</v>
      </c>
      <c r="G89" s="47">
        <f>2000*14</f>
        <v>28000</v>
      </c>
      <c r="H89" s="47">
        <v>384384</v>
      </c>
      <c r="I89" s="79" t="s">
        <v>14</v>
      </c>
      <c r="J89" s="47">
        <v>985600</v>
      </c>
      <c r="K89" s="77">
        <v>0.39</v>
      </c>
    </row>
    <row r="90" spans="1:11" ht="39.75" customHeight="1">
      <c r="A90" s="48">
        <v>89</v>
      </c>
      <c r="B90" s="51" t="s">
        <v>12</v>
      </c>
      <c r="C90" s="50" t="s">
        <v>136</v>
      </c>
      <c r="D90" s="58" t="s">
        <v>95</v>
      </c>
      <c r="E90" s="51">
        <v>2015</v>
      </c>
      <c r="F90" s="51" t="s">
        <v>122</v>
      </c>
      <c r="G90" s="60">
        <v>126000</v>
      </c>
      <c r="H90" s="49">
        <v>383800</v>
      </c>
      <c r="I90" s="51" t="s">
        <v>14</v>
      </c>
      <c r="J90" s="49">
        <v>2116800.0000000005</v>
      </c>
      <c r="K90" s="74">
        <v>0.18131141345427057</v>
      </c>
    </row>
    <row r="91" spans="1:11" ht="39.75" customHeight="1">
      <c r="A91" s="2">
        <v>90</v>
      </c>
      <c r="B91" s="2" t="s">
        <v>12</v>
      </c>
      <c r="C91" s="24" t="s">
        <v>61</v>
      </c>
      <c r="D91" s="5" t="s">
        <v>85</v>
      </c>
      <c r="E91" s="2">
        <v>2014</v>
      </c>
      <c r="F91" s="2" t="s">
        <v>67</v>
      </c>
      <c r="G91" s="54">
        <v>39600</v>
      </c>
      <c r="H91" s="23">
        <v>383300</v>
      </c>
      <c r="I91" s="2" t="s">
        <v>14</v>
      </c>
      <c r="J91" s="23">
        <v>696960</v>
      </c>
      <c r="K91" s="71">
        <f>H91/J91</f>
        <v>0.5499598255280074</v>
      </c>
    </row>
    <row r="92" spans="1:11" ht="39.75" customHeight="1">
      <c r="A92" s="46">
        <v>91</v>
      </c>
      <c r="B92" s="43" t="s">
        <v>99</v>
      </c>
      <c r="C92" s="44" t="s">
        <v>211</v>
      </c>
      <c r="D92" s="43" t="s">
        <v>176</v>
      </c>
      <c r="E92" s="45" t="s">
        <v>89</v>
      </c>
      <c r="F92" s="46" t="s">
        <v>101</v>
      </c>
      <c r="G92" s="47">
        <f>9000*6</f>
        <v>54000</v>
      </c>
      <c r="H92" s="47">
        <v>381024.00000000006</v>
      </c>
      <c r="I92" s="79" t="s">
        <v>14</v>
      </c>
      <c r="J92" s="47">
        <v>1814400.0000000002</v>
      </c>
      <c r="K92" s="77">
        <v>0.21</v>
      </c>
    </row>
    <row r="93" spans="1:11" ht="39.75" customHeight="1">
      <c r="A93" s="42">
        <v>91</v>
      </c>
      <c r="B93" s="43" t="s">
        <v>99</v>
      </c>
      <c r="C93" s="44" t="s">
        <v>212</v>
      </c>
      <c r="D93" s="43" t="s">
        <v>213</v>
      </c>
      <c r="E93" s="45" t="s">
        <v>179</v>
      </c>
      <c r="F93" s="46" t="s">
        <v>101</v>
      </c>
      <c r="G93" s="47">
        <f>9000*6</f>
        <v>54000</v>
      </c>
      <c r="H93" s="47">
        <v>381024.00000000006</v>
      </c>
      <c r="I93" s="79" t="s">
        <v>14</v>
      </c>
      <c r="J93" s="47">
        <v>1814400.0000000002</v>
      </c>
      <c r="K93" s="77">
        <v>0.21</v>
      </c>
    </row>
    <row r="94" spans="1:11" ht="39.75" customHeight="1">
      <c r="A94" s="29">
        <v>93</v>
      </c>
      <c r="B94" s="31" t="s">
        <v>145</v>
      </c>
      <c r="C94" s="53" t="s">
        <v>167</v>
      </c>
      <c r="D94" s="53" t="s">
        <v>139</v>
      </c>
      <c r="E94" s="32" t="s">
        <v>90</v>
      </c>
      <c r="F94" s="31" t="s">
        <v>96</v>
      </c>
      <c r="G94" s="33">
        <f>8196*6</f>
        <v>49176</v>
      </c>
      <c r="H94" s="62">
        <v>377445</v>
      </c>
      <c r="I94" s="34" t="s">
        <v>14</v>
      </c>
      <c r="J94" s="64">
        <v>826156</v>
      </c>
      <c r="K94" s="75">
        <f>H94/J94</f>
        <v>0.4568689206396855</v>
      </c>
    </row>
    <row r="95" spans="1:11" ht="39.75" customHeight="1">
      <c r="A95" s="2">
        <v>94</v>
      </c>
      <c r="B95" s="1" t="s">
        <v>99</v>
      </c>
      <c r="C95" s="5" t="s">
        <v>24</v>
      </c>
      <c r="D95" s="5" t="s">
        <v>25</v>
      </c>
      <c r="E95" s="1">
        <v>2012</v>
      </c>
      <c r="F95" s="1" t="s">
        <v>26</v>
      </c>
      <c r="G95" s="6">
        <v>66864</v>
      </c>
      <c r="H95" s="65">
        <v>376780</v>
      </c>
      <c r="I95" s="1" t="s">
        <v>27</v>
      </c>
      <c r="J95" s="65">
        <v>676664</v>
      </c>
      <c r="K95" s="68">
        <v>0.557</v>
      </c>
    </row>
    <row r="96" spans="1:11" s="28" customFormat="1" ht="39.75" customHeight="1">
      <c r="A96" s="3">
        <v>95</v>
      </c>
      <c r="B96" s="13" t="s">
        <v>34</v>
      </c>
      <c r="C96" s="12" t="s">
        <v>35</v>
      </c>
      <c r="D96" s="12" t="s">
        <v>32</v>
      </c>
      <c r="E96" s="13">
        <v>2013</v>
      </c>
      <c r="F96" s="1" t="s">
        <v>74</v>
      </c>
      <c r="G96" s="14">
        <v>38400</v>
      </c>
      <c r="H96" s="65">
        <v>371700</v>
      </c>
      <c r="I96" s="13" t="s">
        <v>36</v>
      </c>
      <c r="J96" s="65">
        <v>675840</v>
      </c>
      <c r="K96" s="72">
        <v>0.549</v>
      </c>
    </row>
    <row r="97" spans="1:11" s="28" customFormat="1" ht="39.75" customHeight="1">
      <c r="A97" s="3">
        <v>96</v>
      </c>
      <c r="B97" s="1" t="s">
        <v>99</v>
      </c>
      <c r="C97" s="5" t="s">
        <v>28</v>
      </c>
      <c r="D97" s="5" t="s">
        <v>21</v>
      </c>
      <c r="E97" s="1">
        <v>2012</v>
      </c>
      <c r="F97" s="1" t="s">
        <v>74</v>
      </c>
      <c r="G97" s="6">
        <v>65472</v>
      </c>
      <c r="H97" s="65">
        <v>368936</v>
      </c>
      <c r="I97" s="1" t="s">
        <v>29</v>
      </c>
      <c r="J97" s="65">
        <v>662576</v>
      </c>
      <c r="K97" s="68">
        <v>0.557</v>
      </c>
    </row>
    <row r="98" spans="1:11" s="28" customFormat="1" ht="39.75" customHeight="1">
      <c r="A98" s="2">
        <v>97</v>
      </c>
      <c r="B98" s="1" t="s">
        <v>99</v>
      </c>
      <c r="C98" s="5" t="s">
        <v>28</v>
      </c>
      <c r="D98" s="5" t="s">
        <v>21</v>
      </c>
      <c r="E98" s="1">
        <v>2012</v>
      </c>
      <c r="F98" s="1" t="s">
        <v>74</v>
      </c>
      <c r="G98" s="6">
        <v>65472</v>
      </c>
      <c r="H98" s="65">
        <v>368936</v>
      </c>
      <c r="I98" s="1" t="s">
        <v>30</v>
      </c>
      <c r="J98" s="65">
        <v>662576</v>
      </c>
      <c r="K98" s="68">
        <v>0.557</v>
      </c>
    </row>
    <row r="99" spans="1:11" s="28" customFormat="1" ht="39.75" customHeight="1">
      <c r="A99" s="42">
        <v>98</v>
      </c>
      <c r="B99" s="43" t="s">
        <v>99</v>
      </c>
      <c r="C99" s="44" t="s">
        <v>214</v>
      </c>
      <c r="D99" s="43" t="s">
        <v>215</v>
      </c>
      <c r="E99" s="45" t="s">
        <v>88</v>
      </c>
      <c r="F99" s="46" t="s">
        <v>87</v>
      </c>
      <c r="G99" s="47">
        <f>3600*8</f>
        <v>28800</v>
      </c>
      <c r="H99" s="47">
        <v>360346</v>
      </c>
      <c r="I99" s="79" t="s">
        <v>14</v>
      </c>
      <c r="J99" s="47">
        <v>460800</v>
      </c>
      <c r="K99" s="77">
        <v>0.782</v>
      </c>
    </row>
    <row r="100" spans="1:11" s="28" customFormat="1" ht="39.75" customHeight="1">
      <c r="A100" s="46">
        <v>98</v>
      </c>
      <c r="B100" s="43" t="s">
        <v>99</v>
      </c>
      <c r="C100" s="44" t="s">
        <v>216</v>
      </c>
      <c r="D100" s="43" t="s">
        <v>217</v>
      </c>
      <c r="E100" s="45" t="s">
        <v>218</v>
      </c>
      <c r="F100" s="46" t="s">
        <v>87</v>
      </c>
      <c r="G100" s="47">
        <f>3600*8</f>
        <v>28800</v>
      </c>
      <c r="H100" s="47">
        <v>360346</v>
      </c>
      <c r="I100" s="79" t="s">
        <v>14</v>
      </c>
      <c r="J100" s="47">
        <v>460800</v>
      </c>
      <c r="K100" s="77">
        <v>0.782</v>
      </c>
    </row>
    <row r="101" spans="1:11" s="28" customFormat="1" ht="39.75" customHeight="1">
      <c r="A101" s="42">
        <v>100</v>
      </c>
      <c r="B101" s="43" t="s">
        <v>99</v>
      </c>
      <c r="C101" s="44" t="s">
        <v>222</v>
      </c>
      <c r="D101" s="43" t="s">
        <v>219</v>
      </c>
      <c r="E101" s="45" t="s">
        <v>218</v>
      </c>
      <c r="F101" s="46" t="s">
        <v>18</v>
      </c>
      <c r="G101" s="47">
        <f>9760+428*12+40*8</f>
        <v>15216</v>
      </c>
      <c r="H101" s="47">
        <v>360328.465</v>
      </c>
      <c r="I101" s="79" t="s">
        <v>14</v>
      </c>
      <c r="J101" s="47">
        <v>447613</v>
      </c>
      <c r="K101" s="77">
        <v>0.805</v>
      </c>
    </row>
  </sheetData>
  <sheetProtection/>
  <autoFilter ref="A1:K101">
    <sortState ref="A2:K101">
      <sortCondition descending="1" sortBy="value" ref="H2:H101"/>
    </sortState>
  </autoFilter>
  <dataValidations count="1">
    <dataValidation errorStyle="warning" type="list" allowBlank="1" showInputMessage="1" showErrorMessage="1" error="列表中无选项时可自行填写" sqref="F96:F101">
      <formula1>"超算中心, 互联网/大数据, 互联网/视频, 移动互联网, 互联网/云计算, 电子商务, 科学计算, 能源/石油, 工业/制造, 气象/气候, 电信/通信, 电力, 游戏, 金融, 信息安全, 政府, 高校"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姚继锋</dc:creator>
  <cp:keywords/>
  <dc:description/>
  <cp:lastModifiedBy>crazyyao@hotmail.com</cp:lastModifiedBy>
  <cp:lastPrinted>2015-11-04T02:00:23Z</cp:lastPrinted>
  <dcterms:created xsi:type="dcterms:W3CDTF">2013-10-10T09:53:58Z</dcterms:created>
  <dcterms:modified xsi:type="dcterms:W3CDTF">2016-10-27T16:21:14Z</dcterms:modified>
  <cp:category/>
  <cp:version/>
  <cp:contentType/>
  <cp:contentStatus/>
</cp:coreProperties>
</file>